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vros Zorbas\Desktop\Zormpas\ΑΠΟΤΕΛΕΣΜΑΤΑ ΑΓΩΝΩΝ\2023\2023\"/>
    </mc:Choice>
  </mc:AlternateContent>
  <bookViews>
    <workbookView xWindow="0" yWindow="0" windowWidth="20490" windowHeight="8910"/>
  </bookViews>
  <sheets>
    <sheet name="ΑΘΛΗΤΩΝ" sheetId="1" r:id="rId1"/>
    <sheet name="Φύλλο1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calcPr calcId="162913"/>
</workbook>
</file>

<file path=xl/calcChain.xml><?xml version="1.0" encoding="utf-8"?>
<calcChain xmlns="http://schemas.openxmlformats.org/spreadsheetml/2006/main">
  <c r="G16" i="1" l="1"/>
  <c r="G17" i="1"/>
  <c r="F112" i="1"/>
  <c r="F113" i="1"/>
  <c r="F117" i="1"/>
  <c r="F119" i="1"/>
  <c r="F130" i="1"/>
  <c r="F125" i="1"/>
  <c r="E190" i="1"/>
  <c r="F190" i="1"/>
  <c r="D164" i="1" l="1"/>
  <c r="E164" i="1"/>
  <c r="F164" i="1"/>
  <c r="G164" i="1"/>
  <c r="D250" i="1" l="1"/>
  <c r="E250" i="1"/>
  <c r="G250" i="1"/>
  <c r="D267" i="1"/>
  <c r="E267" i="1"/>
  <c r="G267" i="1"/>
  <c r="D284" i="1"/>
  <c r="E284" i="1"/>
  <c r="G284" i="1"/>
  <c r="D286" i="1"/>
  <c r="E286" i="1"/>
  <c r="G286" i="1"/>
  <c r="D273" i="1"/>
  <c r="E273" i="1"/>
  <c r="G273" i="1"/>
  <c r="D271" i="1"/>
  <c r="E271" i="1"/>
  <c r="G271" i="1"/>
  <c r="D251" i="1"/>
  <c r="E251" i="1"/>
  <c r="G251" i="1"/>
  <c r="D265" i="1"/>
  <c r="E265" i="1"/>
  <c r="G265" i="1"/>
  <c r="D282" i="1"/>
  <c r="E282" i="1"/>
  <c r="G282" i="1"/>
  <c r="D289" i="1"/>
  <c r="E289" i="1"/>
  <c r="G289" i="1"/>
  <c r="D206" i="1"/>
  <c r="E206" i="1"/>
  <c r="F206" i="1"/>
  <c r="G206" i="1"/>
  <c r="D217" i="1"/>
  <c r="E217" i="1"/>
  <c r="F217" i="1"/>
  <c r="G217" i="1"/>
  <c r="D224" i="1"/>
  <c r="E224" i="1"/>
  <c r="F224" i="1"/>
  <c r="G224" i="1"/>
  <c r="D185" i="1"/>
  <c r="E185" i="1"/>
  <c r="F185" i="1"/>
  <c r="G185" i="1"/>
  <c r="D189" i="1"/>
  <c r="E189" i="1"/>
  <c r="F189" i="1"/>
  <c r="G189" i="1"/>
  <c r="D162" i="1"/>
  <c r="E162" i="1"/>
  <c r="F162" i="1"/>
  <c r="G162" i="1"/>
  <c r="D159" i="1"/>
  <c r="E159" i="1"/>
  <c r="F159" i="1"/>
  <c r="G159" i="1"/>
  <c r="D172" i="1"/>
  <c r="E172" i="1"/>
  <c r="F172" i="1"/>
  <c r="G172" i="1"/>
  <c r="D167" i="1"/>
  <c r="E167" i="1"/>
  <c r="F167" i="1"/>
  <c r="G167" i="1"/>
  <c r="D280" i="1"/>
  <c r="E280" i="1"/>
  <c r="F280" i="1"/>
  <c r="G280" i="1"/>
  <c r="D254" i="1"/>
  <c r="E254" i="1"/>
  <c r="F254" i="1"/>
  <c r="G254" i="1"/>
  <c r="D264" i="1"/>
  <c r="E264" i="1"/>
  <c r="F264" i="1"/>
  <c r="G264" i="1"/>
  <c r="D215" i="1"/>
  <c r="E215" i="1"/>
  <c r="F215" i="1"/>
  <c r="G215" i="1"/>
  <c r="D178" i="1"/>
  <c r="E178" i="1"/>
  <c r="F178" i="1"/>
  <c r="G178" i="1"/>
  <c r="D157" i="1"/>
  <c r="E157" i="1"/>
  <c r="F157" i="1"/>
  <c r="G157" i="1"/>
  <c r="E163" i="1"/>
  <c r="F163" i="1"/>
  <c r="G163" i="1"/>
  <c r="F204" i="1" l="1"/>
  <c r="F209" i="1"/>
  <c r="F226" i="1"/>
  <c r="F42" i="1"/>
  <c r="F221" i="1"/>
  <c r="D187" i="1"/>
  <c r="E187" i="1"/>
  <c r="F187" i="1"/>
  <c r="G187" i="1"/>
  <c r="D266" i="1"/>
  <c r="E266" i="1"/>
  <c r="F266" i="1"/>
  <c r="G266" i="1"/>
  <c r="D285" i="1"/>
  <c r="E285" i="1"/>
  <c r="F285" i="1"/>
  <c r="G285" i="1"/>
  <c r="D279" i="1"/>
  <c r="E279" i="1"/>
  <c r="F279" i="1"/>
  <c r="G279" i="1"/>
  <c r="D287" i="1"/>
  <c r="E287" i="1"/>
  <c r="F287" i="1"/>
  <c r="G287" i="1"/>
  <c r="D269" i="1"/>
  <c r="E269" i="1"/>
  <c r="F269" i="1"/>
  <c r="G269" i="1"/>
  <c r="D253" i="1"/>
  <c r="E253" i="1"/>
  <c r="F253" i="1"/>
  <c r="G253" i="1"/>
  <c r="D274" i="1"/>
  <c r="E274" i="1"/>
  <c r="F274" i="1"/>
  <c r="G274" i="1"/>
  <c r="D259" i="1"/>
  <c r="E259" i="1"/>
  <c r="F259" i="1"/>
  <c r="G259" i="1"/>
  <c r="D232" i="1"/>
  <c r="E232" i="1"/>
  <c r="F232" i="1"/>
  <c r="G232" i="1"/>
  <c r="D233" i="1"/>
  <c r="E233" i="1"/>
  <c r="F233" i="1"/>
  <c r="G233" i="1"/>
  <c r="D196" i="1"/>
  <c r="E196" i="1"/>
  <c r="F196" i="1"/>
  <c r="G196" i="1"/>
  <c r="D186" i="1"/>
  <c r="E186" i="1"/>
  <c r="F186" i="1"/>
  <c r="G186" i="1"/>
  <c r="D290" i="1"/>
  <c r="E290" i="1"/>
  <c r="G290" i="1"/>
  <c r="D255" i="1"/>
  <c r="E255" i="1"/>
  <c r="F255" i="1"/>
  <c r="G255" i="1"/>
  <c r="D248" i="1"/>
  <c r="E248" i="1"/>
  <c r="F248" i="1"/>
  <c r="G248" i="1"/>
  <c r="D226" i="1"/>
  <c r="E226" i="1"/>
  <c r="G226" i="1"/>
  <c r="D209" i="1"/>
  <c r="E209" i="1"/>
  <c r="G209" i="1"/>
  <c r="D221" i="1"/>
  <c r="E221" i="1"/>
  <c r="G221" i="1"/>
  <c r="D207" i="1"/>
  <c r="E207" i="1"/>
  <c r="F207" i="1"/>
  <c r="G207" i="1"/>
  <c r="D175" i="1"/>
  <c r="E175" i="1"/>
  <c r="F175" i="1"/>
  <c r="G175" i="1"/>
  <c r="D176" i="1"/>
  <c r="E176" i="1"/>
  <c r="F176" i="1"/>
  <c r="G176" i="1"/>
  <c r="D177" i="1"/>
  <c r="E177" i="1"/>
  <c r="F177" i="1"/>
  <c r="G177" i="1"/>
  <c r="D252" i="1"/>
  <c r="E252" i="1"/>
  <c r="F252" i="1"/>
  <c r="G252" i="1"/>
  <c r="D275" i="1"/>
  <c r="E275" i="1"/>
  <c r="G275" i="1"/>
  <c r="D276" i="1"/>
  <c r="E276" i="1"/>
  <c r="G276" i="1"/>
  <c r="D277" i="1"/>
  <c r="E277" i="1"/>
  <c r="G277" i="1"/>
  <c r="D216" i="1"/>
  <c r="E216" i="1"/>
  <c r="F216" i="1"/>
  <c r="G216" i="1"/>
  <c r="D242" i="1"/>
  <c r="E242" i="1"/>
  <c r="F242" i="1"/>
  <c r="G242" i="1"/>
  <c r="D222" i="1"/>
  <c r="E222" i="1"/>
  <c r="F222" i="1"/>
  <c r="G222" i="1"/>
  <c r="D192" i="1"/>
  <c r="E192" i="1"/>
  <c r="F192" i="1"/>
  <c r="G192" i="1"/>
  <c r="D191" i="1"/>
  <c r="E191" i="1"/>
  <c r="F191" i="1"/>
  <c r="G191" i="1"/>
  <c r="D184" i="1"/>
  <c r="E184" i="1"/>
  <c r="F184" i="1"/>
  <c r="G184" i="1"/>
  <c r="D180" i="1"/>
  <c r="E180" i="1"/>
  <c r="F180" i="1"/>
  <c r="G180" i="1"/>
  <c r="D198" i="1"/>
  <c r="E198" i="1"/>
  <c r="F198" i="1"/>
  <c r="G198" i="1"/>
  <c r="D193" i="1"/>
  <c r="E193" i="1"/>
  <c r="F193" i="1"/>
  <c r="G193" i="1"/>
  <c r="D210" i="1"/>
  <c r="E210" i="1"/>
  <c r="F210" i="1"/>
  <c r="G210" i="1"/>
  <c r="D235" i="1"/>
  <c r="E235" i="1"/>
  <c r="F235" i="1"/>
  <c r="G235" i="1"/>
  <c r="D239" i="1"/>
  <c r="E239" i="1"/>
  <c r="F239" i="1"/>
  <c r="G239" i="1"/>
  <c r="D231" i="1"/>
  <c r="E231" i="1"/>
  <c r="F231" i="1"/>
  <c r="G231" i="1"/>
  <c r="D237" i="1"/>
  <c r="E237" i="1"/>
  <c r="F237" i="1"/>
  <c r="G237" i="1"/>
  <c r="D208" i="1"/>
  <c r="E208" i="1"/>
  <c r="F208" i="1"/>
  <c r="G208" i="1"/>
  <c r="G205" i="1"/>
  <c r="D205" i="1"/>
  <c r="E205" i="1"/>
  <c r="F205" i="1"/>
  <c r="D219" i="1"/>
  <c r="E219" i="1"/>
  <c r="F219" i="1"/>
  <c r="G219" i="1"/>
  <c r="D194" i="1"/>
  <c r="E194" i="1"/>
  <c r="F194" i="1"/>
  <c r="G194" i="1"/>
  <c r="D195" i="1"/>
  <c r="E195" i="1"/>
  <c r="F195" i="1"/>
  <c r="G195" i="1"/>
  <c r="D257" i="1"/>
  <c r="E257" i="1"/>
  <c r="F257" i="1"/>
  <c r="G257" i="1"/>
  <c r="D272" i="1"/>
  <c r="E272" i="1"/>
  <c r="F272" i="1"/>
  <c r="G272" i="1"/>
  <c r="D278" i="1"/>
  <c r="E278" i="1"/>
  <c r="F278" i="1"/>
  <c r="G278" i="1"/>
  <c r="D263" i="1"/>
  <c r="E263" i="1"/>
  <c r="F263" i="1"/>
  <c r="G263" i="1"/>
  <c r="D283" i="1"/>
  <c r="E283" i="1"/>
  <c r="F283" i="1"/>
  <c r="G283" i="1"/>
  <c r="D223" i="1"/>
  <c r="E223" i="1"/>
  <c r="F223" i="1"/>
  <c r="G223" i="1"/>
  <c r="D218" i="1"/>
  <c r="E218" i="1"/>
  <c r="F218" i="1"/>
  <c r="G218" i="1"/>
  <c r="D234" i="1"/>
  <c r="E234" i="1"/>
  <c r="F234" i="1"/>
  <c r="G234" i="1"/>
  <c r="D236" i="1"/>
  <c r="E236" i="1"/>
  <c r="F236" i="1"/>
  <c r="G236" i="1"/>
  <c r="D203" i="1"/>
  <c r="E203" i="1"/>
  <c r="F203" i="1"/>
  <c r="G203" i="1"/>
  <c r="D169" i="1"/>
  <c r="E169" i="1"/>
  <c r="F169" i="1"/>
  <c r="G169" i="1"/>
  <c r="D166" i="1"/>
  <c r="E166" i="1"/>
  <c r="F166" i="1"/>
  <c r="G166" i="1"/>
  <c r="D170" i="1"/>
  <c r="E170" i="1"/>
  <c r="F170" i="1"/>
  <c r="G170" i="1"/>
  <c r="D141" i="1"/>
  <c r="E141" i="1"/>
  <c r="F141" i="1"/>
  <c r="G141" i="1"/>
  <c r="D92" i="1"/>
  <c r="E92" i="1"/>
  <c r="F92" i="1"/>
  <c r="G92" i="1"/>
  <c r="D85" i="1"/>
  <c r="E85" i="1"/>
  <c r="F85" i="1"/>
  <c r="G85" i="1"/>
  <c r="D63" i="1"/>
  <c r="E63" i="1"/>
  <c r="F63" i="1"/>
  <c r="G63" i="1"/>
  <c r="D44" i="1"/>
  <c r="E44" i="1"/>
  <c r="F44" i="1"/>
  <c r="G44" i="1"/>
  <c r="D53" i="1"/>
  <c r="E53" i="1"/>
  <c r="F53" i="1"/>
  <c r="G53" i="1"/>
  <c r="D33" i="1"/>
  <c r="E33" i="1"/>
  <c r="F33" i="1"/>
  <c r="G33" i="1"/>
  <c r="D34" i="1"/>
  <c r="E34" i="1"/>
  <c r="F34" i="1"/>
  <c r="G34" i="1"/>
  <c r="F251" i="1" l="1"/>
  <c r="F284" i="1"/>
  <c r="F276" i="1"/>
  <c r="F267" i="1"/>
  <c r="F289" i="1"/>
  <c r="F273" i="1"/>
  <c r="F261" i="1"/>
  <c r="F268" i="1"/>
  <c r="F250" i="1"/>
  <c r="F282" i="1"/>
  <c r="F277" i="1"/>
  <c r="F260" i="1"/>
  <c r="F288" i="1"/>
  <c r="F265" i="1"/>
  <c r="F271" i="1"/>
  <c r="F286" i="1"/>
  <c r="F275" i="1"/>
  <c r="F262" i="1"/>
  <c r="D120" i="1"/>
  <c r="E120" i="1"/>
  <c r="F120" i="1"/>
  <c r="G120" i="1"/>
  <c r="D132" i="1"/>
  <c r="E132" i="1"/>
  <c r="F132" i="1"/>
  <c r="G132" i="1"/>
  <c r="D124" i="1"/>
  <c r="E124" i="1"/>
  <c r="F124" i="1"/>
  <c r="G124" i="1"/>
  <c r="D108" i="1"/>
  <c r="E108" i="1"/>
  <c r="F108" i="1"/>
  <c r="G108" i="1"/>
  <c r="E97" i="1"/>
  <c r="F97" i="1"/>
  <c r="G97" i="1"/>
  <c r="D89" i="1"/>
  <c r="E89" i="1"/>
  <c r="F89" i="1"/>
  <c r="G89" i="1"/>
  <c r="D76" i="1"/>
  <c r="E76" i="1"/>
  <c r="F76" i="1"/>
  <c r="G76" i="1"/>
  <c r="D64" i="1"/>
  <c r="E64" i="1"/>
  <c r="F64" i="1"/>
  <c r="G64" i="1"/>
  <c r="D41" i="1"/>
  <c r="E41" i="1"/>
  <c r="F41" i="1"/>
  <c r="G41" i="1"/>
  <c r="D58" i="1" l="1"/>
  <c r="E58" i="1"/>
  <c r="F58" i="1"/>
  <c r="G58" i="1"/>
  <c r="D40" i="1"/>
  <c r="E40" i="1"/>
  <c r="F40" i="1"/>
  <c r="G40" i="1"/>
  <c r="D43" i="1"/>
  <c r="E43" i="1"/>
  <c r="F43" i="1"/>
  <c r="G43" i="1"/>
  <c r="D46" i="1"/>
  <c r="E46" i="1"/>
  <c r="F46" i="1"/>
  <c r="G46" i="1"/>
  <c r="D128" i="1"/>
  <c r="E128" i="1"/>
  <c r="G128" i="1"/>
  <c r="D126" i="1"/>
  <c r="E126" i="1"/>
  <c r="G126" i="1"/>
  <c r="D121" i="1"/>
  <c r="E121" i="1"/>
  <c r="G121" i="1"/>
  <c r="D106" i="1"/>
  <c r="E106" i="1"/>
  <c r="F106" i="1"/>
  <c r="G106" i="1"/>
  <c r="D84" i="1"/>
  <c r="E84" i="1"/>
  <c r="F84" i="1"/>
  <c r="G84" i="1"/>
  <c r="D100" i="1"/>
  <c r="E100" i="1"/>
  <c r="F100" i="1"/>
  <c r="G100" i="1"/>
  <c r="D104" i="1"/>
  <c r="E104" i="1"/>
  <c r="F104" i="1"/>
  <c r="G104" i="1"/>
  <c r="D98" i="1"/>
  <c r="E98" i="1"/>
  <c r="G98" i="1"/>
  <c r="D95" i="1"/>
  <c r="E95" i="1"/>
  <c r="G95" i="1"/>
  <c r="D90" i="1"/>
  <c r="E90" i="1"/>
  <c r="F90" i="1"/>
  <c r="G90" i="1"/>
  <c r="D99" i="1"/>
  <c r="E99" i="1"/>
  <c r="F99" i="1"/>
  <c r="G99" i="1"/>
  <c r="D107" i="1"/>
  <c r="E107" i="1"/>
  <c r="G107" i="1"/>
  <c r="D55" i="1"/>
  <c r="E55" i="1"/>
  <c r="G55" i="1"/>
  <c r="D42" i="1"/>
  <c r="E42" i="1"/>
  <c r="G42" i="1"/>
  <c r="D49" i="1"/>
  <c r="G39" i="1"/>
  <c r="F39" i="1"/>
  <c r="E39" i="1"/>
  <c r="D39" i="1"/>
  <c r="G105" i="1"/>
  <c r="D105" i="1"/>
  <c r="E105" i="1"/>
  <c r="E49" i="1"/>
  <c r="F49" i="1"/>
  <c r="G49" i="1"/>
  <c r="D118" i="1"/>
  <c r="E118" i="1"/>
  <c r="F118" i="1"/>
  <c r="G118" i="1"/>
  <c r="D123" i="1"/>
  <c r="E123" i="1"/>
  <c r="F123" i="1"/>
  <c r="G123" i="1"/>
  <c r="D87" i="1"/>
  <c r="E87" i="1"/>
  <c r="F87" i="1"/>
  <c r="G87" i="1"/>
  <c r="D96" i="1"/>
  <c r="E96" i="1"/>
  <c r="F96" i="1"/>
  <c r="G96" i="1"/>
  <c r="D133" i="1"/>
  <c r="E133" i="1"/>
  <c r="F133" i="1"/>
  <c r="G133" i="1"/>
  <c r="D114" i="1"/>
  <c r="E114" i="1"/>
  <c r="F114" i="1"/>
  <c r="G114" i="1"/>
  <c r="D129" i="1"/>
  <c r="E129" i="1"/>
  <c r="F129" i="1"/>
  <c r="G129" i="1"/>
  <c r="D134" i="1"/>
  <c r="E134" i="1"/>
  <c r="F134" i="1"/>
  <c r="G134" i="1"/>
  <c r="D81" i="1"/>
  <c r="E81" i="1"/>
  <c r="F81" i="1"/>
  <c r="G81" i="1"/>
  <c r="D103" i="1"/>
  <c r="E103" i="1"/>
  <c r="F103" i="1"/>
  <c r="G103" i="1"/>
  <c r="D37" i="1"/>
  <c r="E37" i="1"/>
  <c r="F37" i="1"/>
  <c r="G37" i="1"/>
  <c r="D51" i="1"/>
  <c r="E51" i="1"/>
  <c r="F51" i="1"/>
  <c r="G51" i="1"/>
  <c r="D115" i="1"/>
  <c r="E115" i="1"/>
  <c r="F115" i="1"/>
  <c r="G115" i="1"/>
  <c r="D131" i="1"/>
  <c r="E131" i="1"/>
  <c r="F131" i="1"/>
  <c r="G131" i="1"/>
  <c r="D68" i="1"/>
  <c r="E68" i="1"/>
  <c r="F68" i="1"/>
  <c r="G68" i="1"/>
  <c r="D72" i="1"/>
  <c r="E72" i="1"/>
  <c r="F72" i="1"/>
  <c r="G72" i="1"/>
  <c r="D54" i="1"/>
  <c r="E54" i="1"/>
  <c r="F54" i="1"/>
  <c r="G54" i="1"/>
  <c r="D52" i="1"/>
  <c r="E52" i="1"/>
  <c r="F52" i="1"/>
  <c r="G52" i="1"/>
  <c r="F107" i="1" l="1"/>
  <c r="D32" i="1"/>
  <c r="E32" i="1"/>
  <c r="F32" i="1"/>
  <c r="G32" i="1"/>
  <c r="D13" i="1"/>
  <c r="E13" i="1"/>
  <c r="F13" i="1"/>
  <c r="G13" i="1"/>
  <c r="D27" i="1"/>
  <c r="E27" i="1"/>
  <c r="F27" i="1"/>
  <c r="G27" i="1"/>
  <c r="E12" i="1"/>
  <c r="F12" i="1"/>
  <c r="G12" i="1"/>
  <c r="F290" i="1"/>
</calcChain>
</file>

<file path=xl/sharedStrings.xml><?xml version="1.0" encoding="utf-8"?>
<sst xmlns="http://schemas.openxmlformats.org/spreadsheetml/2006/main" count="506" uniqueCount="400">
  <si>
    <t>ΕΠΩΝΥΜΟ ΟΝΟΜΑ
(κεφαλαία)</t>
  </si>
  <si>
    <t>ΣΥΛΛΟΓΟΣ                     (κεφαλαία)</t>
  </si>
  <si>
    <t>ΟΦΚΑ ΣΕΡΡΕΣ</t>
  </si>
  <si>
    <t>ΚΟΥΚΝΑΚΟΥ ΕΛΕΝΗ</t>
  </si>
  <si>
    <t>ΜΕΤΑΓΡΑΦΗ</t>
  </si>
  <si>
    <t>ΔΑΛΓΚΙΤΣΗ ΚΑΡΥΟΦΥΛΛΙΑ</t>
  </si>
  <si>
    <t>ΑΠΟΦΚΑ ΞΑΝΘΗΣ</t>
  </si>
  <si>
    <t>ΜΠΟΥΓΑΣ ΚΩΝΣΤΑΝΤΙΝΟΣ</t>
  </si>
  <si>
    <t>ΣΕΓΑΣ</t>
  </si>
  <si>
    <t>ΙΑΚΩΒΙΔΗΣ ΙΩΑΝΝΗΣ</t>
  </si>
  <si>
    <t>ΜΠΑΜΠΑΙΤΗΣ ΓΕΩΡΓΙΟΣ</t>
  </si>
  <si>
    <t>ΧΑΡΟΓΛΟΥ  ΚΩΝΣΤΑΝΤΙΝΟΣ</t>
  </si>
  <si>
    <t>ΛΑΖΑΚΗΣ ΠΑΝΑΓΙΩΤΗΣ</t>
  </si>
  <si>
    <t>Α.Ο.ΔΡΑΜΑΣ</t>
  </si>
  <si>
    <t>ΔΗΜΗΤΡΙΑΔΟΥ ΦΩΤΕΙΝΗ</t>
  </si>
  <si>
    <t>ΚΕΡΑΜΙΔΑΣ ΘΕΟΔΩΡΟΣ</t>
  </si>
  <si>
    <t>ΛΑΖΑΡΙΔΗΣ ΧΡΙΣΤΟΦΟΡΟΣ</t>
  </si>
  <si>
    <t>ΜΑΚΡΙΔΗΣ  ΕΜΜΑΝΟΥΗΛ</t>
  </si>
  <si>
    <t>ΔΡΟΜΕΑΣ ΘΡΑΚΗΣ</t>
  </si>
  <si>
    <t>ΜΙΧΑΣ ΜΙΧΑΛΗΣ</t>
  </si>
  <si>
    <t>ΔΥ</t>
  </si>
  <si>
    <t>ΜΠΣ ΟΛΥΜΠΙΑΔΑ</t>
  </si>
  <si>
    <t>ΤΣΑΒΛΑΚΙΔΗΣ ΑΓΓΕΛΟΣ</t>
  </si>
  <si>
    <t>ΠΑΠΑΝΑΣΤΑΣΙΟΥ ΝΙΚΟΣ</t>
  </si>
  <si>
    <t>ΝΙΚΟΛΑΙΔΗΣ ΠΑΣΧΑΛΗΣ</t>
  </si>
  <si>
    <t>ΚΟΥΓΙΟΥ ΞΑΝΘΟΥΛΑ</t>
  </si>
  <si>
    <t>ΜΠΙΤΛΗ ΜΑΡΙΑ</t>
  </si>
  <si>
    <t>Π.Α.Σ. ΡΗΣΣΟΣ</t>
  </si>
  <si>
    <t>ΜΟΣΧΑΚΗ ΜΑΡΙΑ</t>
  </si>
  <si>
    <t>ΜΑΝΔΡΑΚΟΣ ΓΕΩΡΓΙΟΣ</t>
  </si>
  <si>
    <t xml:space="preserve">ΛΑΖΑΡΙΔΟΥ ΜΑΡΙΑ </t>
  </si>
  <si>
    <t>ΚΑΜΝΙΑΤΣΟΥ ΔΑΦΝΗ</t>
  </si>
  <si>
    <t>ΤΣΟΚΑΚΤΣΙΔΟΥ ΕΥΑΓΓΕΛΙΑ</t>
  </si>
  <si>
    <t>ΔΗΜΗΤΡΙΑΔΗΣ ΙΩΑΝΝΗΣ</t>
  </si>
  <si>
    <t>ΣΚΑΔ</t>
  </si>
  <si>
    <t>ΚΑΤΣΑΡΟΣ ΣΤΕΦΑΝΟΣ</t>
  </si>
  <si>
    <t>ΙΟΡΔΑΝΙΔΗΣ ΙΣΑΑΚ</t>
  </si>
  <si>
    <t>ΜΠΕΚΑΣ ΒΑΣΙΛΕΙΟΣ</t>
  </si>
  <si>
    <t>ΑΠΟΣΤΟΛΙΔΗΣ ΔΗΜΗΤΡΗΣ</t>
  </si>
  <si>
    <t>ΣΑΡΗΓΙΑΝΝΗΣ ΜΑΡΚΟΣ</t>
  </si>
  <si>
    <t>ΧΑΤΖΗΚΩΝΣΤΑΝΤΙΝΟΥ ΙΩΑΝΝΑ</t>
  </si>
  <si>
    <t>ΕΜΙΝΙΔΟΥ ΔΑΝΑΗ</t>
  </si>
  <si>
    <t>ΚΟΡΙΤΣΙΑ</t>
  </si>
  <si>
    <t>ΑΓΟΡΙΑ</t>
  </si>
  <si>
    <t>ΠΡΩΤΕΑΣ ΑΛΕΞ/ΠΟΛΗΣ</t>
  </si>
  <si>
    <t>ΔΙΟΜΗΔΗΣ ΞΑΝΘΗΣ</t>
  </si>
  <si>
    <t>K-12</t>
  </si>
  <si>
    <t>K-14</t>
  </si>
  <si>
    <t>K-16</t>
  </si>
  <si>
    <t>K-18</t>
  </si>
  <si>
    <t>K-20</t>
  </si>
  <si>
    <t>Κ-18</t>
  </si>
  <si>
    <t>Κ-16</t>
  </si>
  <si>
    <t>Κ-14</t>
  </si>
  <si>
    <t>Κ-12</t>
  </si>
  <si>
    <t>ΜΗΤΡ</t>
  </si>
  <si>
    <t>ΓΕΝ</t>
  </si>
  <si>
    <t xml:space="preserve"> ΟΛΥΜΠΙΑΔΑ ΚΟΜ.</t>
  </si>
  <si>
    <t>ΦΙΛΙΠΠΟΣ ΚΑΒΑΛΑΣ</t>
  </si>
  <si>
    <t>ΤΣΟΜΠΑΣΙΔΟΥ ΑΝΑΣΤΑΣΙΑ</t>
  </si>
  <si>
    <t>ΔΑΜΠΟΥΔΑΝΗΣ ΓΕΩΡΓΙΟΣ</t>
  </si>
  <si>
    <t>Μ.Γ.Σ. ΕΘΝΙΚΟΣ ΑΛΕΞ/ΠΟΛΗΣ</t>
  </si>
  <si>
    <t>ΤΖΙΕΡΤΖΙΔΗΣ ΣΤΕΦΑΝΟΣ</t>
  </si>
  <si>
    <t>ΣΚΑ ΔΡΑΜΑΣ</t>
  </si>
  <si>
    <t>ΒΟΥΛΚΟΣ ΧΑΡΑΛΑΜΠΟΣ</t>
  </si>
  <si>
    <t>ΠΡΕΠΟΥΔΗΣ ΑΘΑΝΑΣΙΟΣ</t>
  </si>
  <si>
    <t>ΠΑΝΤΑΖΗΣ ΙΩΑΝΝΗΣ</t>
  </si>
  <si>
    <t>ΜΟΥΣΤΑΦΑ ΜΕΜΙΣ ΑΜΕΤ</t>
  </si>
  <si>
    <t>ΠΑΣ ΠΡΩΤΑΘΛΗΤΩΝ ΚΟΜΟΤΗΝΗΣ</t>
  </si>
  <si>
    <t>ΜΑΝΟΥΣΑΚΗΣ ΒΑΣΙΛΕΙΟΣ</t>
  </si>
  <si>
    <t>ΜΕΤ/ΦΗ</t>
  </si>
  <si>
    <t>ΤΙΓΓΕΡΙΔΗΣ ΑΠΟΣΤΟΛΟΣ</t>
  </si>
  <si>
    <t>ΑΣ ΠΟΛΥΝΙΚΗΣ ΔΡΑΜΑΣ</t>
  </si>
  <si>
    <t xml:space="preserve">ΜΠΣ ΟΛΥΜΠΙΑΔΑ </t>
  </si>
  <si>
    <t>Γ.Σ.ΓΛΥΦΑΔΑΣ</t>
  </si>
  <si>
    <t>ΠΟΛΙΤΗΣ ΣΤΕΡΓΙΟΣ</t>
  </si>
  <si>
    <t>ΠΑΠΑΔΗΜΗΤΡΙΟΥ ΒΑΣΙΛΕΙΟΣ</t>
  </si>
  <si>
    <t>ΛΟΥΡΑΚΗΣ ΕΥΣΤΡΑΤΙΟΣ</t>
  </si>
  <si>
    <t xml:space="preserve"> ΑΝΔΡΕΣ</t>
  </si>
  <si>
    <t>Κ23</t>
  </si>
  <si>
    <t xml:space="preserve">ΦΟΥΚΑΣ ΦΙΛΙΠΠΟΣ </t>
  </si>
  <si>
    <t>ΚΑΡΤΑΛΗΣ ΚΩΝΣΤΑΝΤΙΝΟΣ</t>
  </si>
  <si>
    <t>ΛΑΖΑΚΗΣ ΚΩΝΣΤΑΝΤΙΝΟΣ</t>
  </si>
  <si>
    <t>ΣΟΛΩΜΟΣ ΓΕΩΡΓΙΟΣ -ΜΑΡΙΟΣ</t>
  </si>
  <si>
    <t>Χ.Δ.</t>
  </si>
  <si>
    <t>ΤΣΙΛΙΓΓΙΡΗΣ ΣΠΥΡΟΣ</t>
  </si>
  <si>
    <t>ΑΒΡΑΜΙΔΗΣ ΣΙΜΟΣ</t>
  </si>
  <si>
    <t>ΦΟΥΝΤΟΥΚΙΔΗΣ ΚΩΝΣΤΑΝΤΙΝΟΣ</t>
  </si>
  <si>
    <t>ΤΑΟΥΚΙΔΗΣ ΚΩΝΣΤΑΝΤΙΝΟΣ</t>
  </si>
  <si>
    <t>ΜΑΘΗΤΗΣ</t>
  </si>
  <si>
    <t>ΠΑΣ ΠΡΩΤΕΑΣ ΑΛΕΞ/ΠΟΛΗΣ</t>
  </si>
  <si>
    <t>ΚΩΝΣΤΑΝΤΙΝΙΔΗΣ ΙΑΣΩΝΑΣ</t>
  </si>
  <si>
    <t>ΜΑΤΣΑΣ ΕΥΣΤΡΑΤΙΟΣ</t>
  </si>
  <si>
    <t>ΔΗΜΗΤΡΙΑΔΗΣ ΘΕΟΔΩΡΟΣ</t>
  </si>
  <si>
    <t>Δ.Υ</t>
  </si>
  <si>
    <t xml:space="preserve"> ΓΥΝΑΙΚΕΣ</t>
  </si>
  <si>
    <t>ΠΛΙΟΥΓΟΥΡΙΔΟΥ ΜΑΡΙΑ</t>
  </si>
  <si>
    <t>Α.Ο.ΚΑΒΑΛΑ</t>
  </si>
  <si>
    <t>ΑΝΕΞΑΡΤΗ</t>
  </si>
  <si>
    <t>ΣΤΕΡΓΙΟΥ ΚΩΝΣΤΑΝΤΙΝΙΑ</t>
  </si>
  <si>
    <t>ΑΔΑΜΙΔΟΥ ΧΡΙΣΤΙΝΑ</t>
  </si>
  <si>
    <t>ΓΙΑΛΑΜΑΤΖΗ ΕΥΑΓΓΕΛΙΑ</t>
  </si>
  <si>
    <t>ΑΡΓΥΡΟΠΟΥΛΟΥ ΝΙΚΟΛΕΤΑ</t>
  </si>
  <si>
    <t>ΣΤΕΡΓΙΟΓΛΟΥ ΕΛΕΝΑ</t>
  </si>
  <si>
    <t>ΓΟΥΡΓΟΥΛΗ ΕΛΕΝΗ</t>
  </si>
  <si>
    <t>ΚΟΛΤΣΑΚΛΗ ΖΩΗ</t>
  </si>
  <si>
    <t>ΔΑΓΛΗ ΔΕΣΠΟΙΝΑ</t>
  </si>
  <si>
    <t>ΒΟΥΛΓΑΡΑΚΗ ΑΓΓΕΛΙΚΗ</t>
  </si>
  <si>
    <t>ΝΙΣΗΡΟΠΟΥΛΟΥ ΑΘΗΝΑ</t>
  </si>
  <si>
    <t xml:space="preserve">ΜΑΡΚΟΥ ΔΕΣΠΟΙΝΑ </t>
  </si>
  <si>
    <t>ΓΚΑΡΜΠΟΥΝΗ ΠΟΛΥΜΝΙΑ</t>
  </si>
  <si>
    <t xml:space="preserve">ΤΟΛΙΟΥ ΑΘΑΝΑΣΙΑ </t>
  </si>
  <si>
    <t>ΓΕΝΟΒΕΦΑ ΕΥΘΥΜΙΑΔΟΥ</t>
  </si>
  <si>
    <t>ΤΟΖΑΚΙΔΟΥ ΕΛΕΥΘΕΡΙΑ</t>
  </si>
  <si>
    <t>ΒΑΣΙΛΕΙΟΥ ΒΑΡΒΑΡΑ</t>
  </si>
  <si>
    <t>ΜΑΘΗΤΡΙΑ</t>
  </si>
  <si>
    <t>ΤΖΑΚΗ ΣΟΦΙΑ</t>
  </si>
  <si>
    <t>ΑΓΓΟΡΟΥΔΗ ΕΛΙΣΑΒΕΤ</t>
  </si>
  <si>
    <t>ΜΠΑΧΑΡΙΔΗ ΧΡΙΣΤΙΝΑ</t>
  </si>
  <si>
    <t>ΣΑΝΤΕΛΟΥΔΗ ΓΕΩΡΓΙΑ</t>
  </si>
  <si>
    <t>13.04.82</t>
  </si>
  <si>
    <t>13.06.86</t>
  </si>
  <si>
    <t>13.08.54</t>
  </si>
  <si>
    <t>13.49.00</t>
  </si>
  <si>
    <t>14.00.55</t>
  </si>
  <si>
    <t>14.31.80</t>
  </si>
  <si>
    <t>14.53.90</t>
  </si>
  <si>
    <t>14.57.80</t>
  </si>
  <si>
    <t>15.41.70</t>
  </si>
  <si>
    <t>16.07.05</t>
  </si>
  <si>
    <t>16.17.01</t>
  </si>
  <si>
    <t>16.51.90</t>
  </si>
  <si>
    <t>17.25.60</t>
  </si>
  <si>
    <t>17.40.60</t>
  </si>
  <si>
    <t>18.16.61</t>
  </si>
  <si>
    <t>18.19.80</t>
  </si>
  <si>
    <t>18.20.02</t>
  </si>
  <si>
    <t>18.21.50</t>
  </si>
  <si>
    <t>ΕΓΚΑΤΕΛΕΙΨΕ</t>
  </si>
  <si>
    <t>ΜΑΥΡΙΔΗ ΝΕΦΕΛΗ</t>
  </si>
  <si>
    <t>13.04.06</t>
  </si>
  <si>
    <t>12.19.09</t>
  </si>
  <si>
    <t>13.27.51</t>
  </si>
  <si>
    <t>14.11.23</t>
  </si>
  <si>
    <t>12.44.70</t>
  </si>
  <si>
    <t>15.29.48</t>
  </si>
  <si>
    <t>16.37.57</t>
  </si>
  <si>
    <t>11.53.90</t>
  </si>
  <si>
    <t>10.57.32</t>
  </si>
  <si>
    <t>14.48.45</t>
  </si>
  <si>
    <t>16.32.57</t>
  </si>
  <si>
    <t>10.57.95</t>
  </si>
  <si>
    <t>16.02.57</t>
  </si>
  <si>
    <t>13.14.97</t>
  </si>
  <si>
    <t>12.37.89</t>
  </si>
  <si>
    <t>16.42.58</t>
  </si>
  <si>
    <t>14.56.20</t>
  </si>
  <si>
    <t>12.10.57</t>
  </si>
  <si>
    <t>13.53.67</t>
  </si>
  <si>
    <t>ΤΖΙΕΡΤΖΙΔΟΥ ΜΑΡΙΑ</t>
  </si>
  <si>
    <t>ΑΟ ΔΡΑΜΑΣ</t>
  </si>
  <si>
    <t>12.34.67</t>
  </si>
  <si>
    <t>10.45.01</t>
  </si>
  <si>
    <t>07.54.70</t>
  </si>
  <si>
    <t>10.02.32</t>
  </si>
  <si>
    <t>10.27.82</t>
  </si>
  <si>
    <t>09.55.29</t>
  </si>
  <si>
    <t>09.43.19</t>
  </si>
  <si>
    <t>09.25.85</t>
  </si>
  <si>
    <t>06.57.48</t>
  </si>
  <si>
    <t>10.21.73</t>
  </si>
  <si>
    <t>09.08.70</t>
  </si>
  <si>
    <t>07.56.42</t>
  </si>
  <si>
    <t>08.56.57</t>
  </si>
  <si>
    <t>ΚΩΝ/ΝΟΥ ΑΘΑΝΑΣΙΟΣ</t>
  </si>
  <si>
    <t>08.14.08</t>
  </si>
  <si>
    <t>07.40.08</t>
  </si>
  <si>
    <t>08.07.22</t>
  </si>
  <si>
    <t>ΣΤΑΜΑΤΙΟΥ ΓΕΩΡΓΙΟΣ</t>
  </si>
  <si>
    <t>09.51.26</t>
  </si>
  <si>
    <t>13.25.73</t>
  </si>
  <si>
    <t>08.02.66</t>
  </si>
  <si>
    <t>07.07.08</t>
  </si>
  <si>
    <t>09.38.09</t>
  </si>
  <si>
    <t>09.47.73</t>
  </si>
  <si>
    <t>08.14.42</t>
  </si>
  <si>
    <t>10.05.66</t>
  </si>
  <si>
    <t>10.28.26</t>
  </si>
  <si>
    <t>08.54.35</t>
  </si>
  <si>
    <t>09.58.76</t>
  </si>
  <si>
    <t>11.26.27</t>
  </si>
  <si>
    <t>10.21.22</t>
  </si>
  <si>
    <t>ΑΟΔ</t>
  </si>
  <si>
    <t>ΕΡΜΕΙΔΗΣ ΜΙΧΑΗΛ</t>
  </si>
  <si>
    <t>6.16.76</t>
  </si>
  <si>
    <t>5.48.70</t>
  </si>
  <si>
    <t>5.52.70</t>
  </si>
  <si>
    <t>7.06.57</t>
  </si>
  <si>
    <t>6.56.82</t>
  </si>
  <si>
    <t>7.34.89</t>
  </si>
  <si>
    <t>7.38.67</t>
  </si>
  <si>
    <t>6.54.09</t>
  </si>
  <si>
    <t>8.41.32</t>
  </si>
  <si>
    <t>7.05.45</t>
  </si>
  <si>
    <t>7.09.73</t>
  </si>
  <si>
    <t>6.27.09</t>
  </si>
  <si>
    <t>7.03.09</t>
  </si>
  <si>
    <t>6.24.54</t>
  </si>
  <si>
    <t>5.56.26</t>
  </si>
  <si>
    <t>6.57.80</t>
  </si>
  <si>
    <t>6.50.89</t>
  </si>
  <si>
    <t>7.33.86</t>
  </si>
  <si>
    <t>7.26.39</t>
  </si>
  <si>
    <t>8.04.76</t>
  </si>
  <si>
    <t>7.09.17</t>
  </si>
  <si>
    <t>7.01.76</t>
  </si>
  <si>
    <t>7.10.22</t>
  </si>
  <si>
    <t>6.42.95</t>
  </si>
  <si>
    <t>6.28.45</t>
  </si>
  <si>
    <t>7.35.86</t>
  </si>
  <si>
    <t>8.07.67</t>
  </si>
  <si>
    <t>7.21.06</t>
  </si>
  <si>
    <t>8.03.92</t>
  </si>
  <si>
    <t>8.52.73</t>
  </si>
  <si>
    <t>6.03.82</t>
  </si>
  <si>
    <t>6.56.20</t>
  </si>
  <si>
    <t>7.08.61</t>
  </si>
  <si>
    <t>6.37.54</t>
  </si>
  <si>
    <t>7.14.95</t>
  </si>
  <si>
    <t>ΚΙΚΙΝΙΔΟΥ ΚΥΡΙΑΚΗ</t>
  </si>
  <si>
    <t>ΚΟΥΝΤΑ ΣΩΤΗΡΙΑ</t>
  </si>
  <si>
    <t>ΡΟΔΙΑΤΗ ΕΥΑΓΓΕΛΙΑ</t>
  </si>
  <si>
    <t>ΜΠΑΛΑΦΑ ΜΑΡΙΑ</t>
  </si>
  <si>
    <t>ΚΥΡΙΑΖΙΔΗ ΑΛΕΞΑΝΔΡΑ</t>
  </si>
  <si>
    <t>ΜΟΥΡΑΤΙΔΟΥ ΕΛΒΙΡΑ</t>
  </si>
  <si>
    <t>ΙΑΚΩΒΙΔΟΥ ΑΘΑΝΑΣΙΑ</t>
  </si>
  <si>
    <t>ΟΛΥΜΠΙΑΔΑ ΚΟΜΟΤΗΝΗΣ</t>
  </si>
  <si>
    <t>ΠΑΣ ΡΗΣΣΟΣ</t>
  </si>
  <si>
    <t>6.47.98</t>
  </si>
  <si>
    <t>6.30.32</t>
  </si>
  <si>
    <t>7.14.45</t>
  </si>
  <si>
    <t>8.09.45</t>
  </si>
  <si>
    <t>5.54.98</t>
  </si>
  <si>
    <t>8.25.39</t>
  </si>
  <si>
    <t>ΤΣΙΤΣΙΩΝΗΣ ΣΩΤΗΡΙΟΣ</t>
  </si>
  <si>
    <t>ΔΕΛΙΝΤΟΓΛΟΥ ΠΑΝΤΕΛΗΣ</t>
  </si>
  <si>
    <t>ΚΑΤΣΙΛΑΚΗΣ ΓΕΩΡΓΙΟΣ</t>
  </si>
  <si>
    <t>ΑΜΟΙΡΙΔΗΣ ΛΕΩΝΙΔΑΣ</t>
  </si>
  <si>
    <t>ΝΙΚΟΛΑΟΥ ΕΥΑΓΓΕΛΟΣ</t>
  </si>
  <si>
    <t>ΠΑΠΑΝΑΣΤΑΣΙΟΥ ΓΕΩΡΓΙΟΣ</t>
  </si>
  <si>
    <t>3.20.51</t>
  </si>
  <si>
    <t>2.52.98</t>
  </si>
  <si>
    <t>3.38.82</t>
  </si>
  <si>
    <t>3.37.11</t>
  </si>
  <si>
    <t>3.19.42</t>
  </si>
  <si>
    <t>4.30.32</t>
  </si>
  <si>
    <t>4.19.09</t>
  </si>
  <si>
    <t>4.12.09</t>
  </si>
  <si>
    <t>3.59.86</t>
  </si>
  <si>
    <t>4.14.20</t>
  </si>
  <si>
    <t>3.31.09</t>
  </si>
  <si>
    <t>3.36.48</t>
  </si>
  <si>
    <t>3.47.92</t>
  </si>
  <si>
    <t>4.35.76</t>
  </si>
  <si>
    <t>3.13.86</t>
  </si>
  <si>
    <t>4.27.11</t>
  </si>
  <si>
    <t>4.37.54</t>
  </si>
  <si>
    <t>4.33.48</t>
  </si>
  <si>
    <t>4.10.64</t>
  </si>
  <si>
    <t>3.10.76</t>
  </si>
  <si>
    <t>4.29.42</t>
  </si>
  <si>
    <t>3.22.73</t>
  </si>
  <si>
    <t>3.08.80</t>
  </si>
  <si>
    <t>3.34.92</t>
  </si>
  <si>
    <t>ΔΗΜΗΤΡΙΑΔΟΥ ΜΙΧΑΕΛΑ</t>
  </si>
  <si>
    <t>ΣΤΟΚΑ ΑΝΑΣΤΑΣΙΑ</t>
  </si>
  <si>
    <t>ΠΙΑΤΙΔΟΥ ΜΑΡΙΑ</t>
  </si>
  <si>
    <t>ΣΕΪΤΑΙ ΝΕΦΕΛΗ</t>
  </si>
  <si>
    <t>ΑΡΓΥΡΙΟΥ ΚΩΝΣΤΑΝΤΙΝΙΑ</t>
  </si>
  <si>
    <t>3.35.86</t>
  </si>
  <si>
    <t>3.53.95</t>
  </si>
  <si>
    <t>4.03.06</t>
  </si>
  <si>
    <t>3.41.61</t>
  </si>
  <si>
    <t>4.09.54</t>
  </si>
  <si>
    <t>3.18.20</t>
  </si>
  <si>
    <t>3.57.95</t>
  </si>
  <si>
    <t>3.58.73</t>
  </si>
  <si>
    <t>4.01.13</t>
  </si>
  <si>
    <t>3.30.67</t>
  </si>
  <si>
    <t>2.57.41</t>
  </si>
  <si>
    <t>3.04.16</t>
  </si>
  <si>
    <t>4.08.39</t>
  </si>
  <si>
    <t>3.31.77</t>
  </si>
  <si>
    <t>3.44.32</t>
  </si>
  <si>
    <t>3.22.41</t>
  </si>
  <si>
    <t>3.55.89</t>
  </si>
  <si>
    <t>3.39.07</t>
  </si>
  <si>
    <t>4.18.92</t>
  </si>
  <si>
    <t>4.05.16</t>
  </si>
  <si>
    <t>4.25.11</t>
  </si>
  <si>
    <t>3.47.51</t>
  </si>
  <si>
    <t>4.35.73</t>
  </si>
  <si>
    <t>4.07.09</t>
  </si>
  <si>
    <t>3.24.95</t>
  </si>
  <si>
    <t>3.42.29</t>
  </si>
  <si>
    <t>3.37.70</t>
  </si>
  <si>
    <t>3.48.45</t>
  </si>
  <si>
    <t>3.13.32</t>
  </si>
  <si>
    <t>3.44.48</t>
  </si>
  <si>
    <t>4.17.09</t>
  </si>
  <si>
    <t>4.24.61</t>
  </si>
  <si>
    <t>3.55.29</t>
  </si>
  <si>
    <t>3.50.73</t>
  </si>
  <si>
    <t>3.15.20</t>
  </si>
  <si>
    <t>3.42.95</t>
  </si>
  <si>
    <t>4.09.07</t>
  </si>
  <si>
    <t>4.30.11</t>
  </si>
  <si>
    <t>3.40.98</t>
  </si>
  <si>
    <t>3.45.45</t>
  </si>
  <si>
    <t>3.40.06</t>
  </si>
  <si>
    <t>4.25.80</t>
  </si>
  <si>
    <t>ΚΕΡΔΟΥΚΗΣ ΑΝΕΣΤΗΣ</t>
  </si>
  <si>
    <t>13.36.39</t>
  </si>
  <si>
    <t>10.23.26</t>
  </si>
  <si>
    <t>10.40.32</t>
  </si>
  <si>
    <t>11.50.54</t>
  </si>
  <si>
    <t>10.25.09</t>
  </si>
  <si>
    <t>11.07.45</t>
  </si>
  <si>
    <t>13.03.36</t>
  </si>
  <si>
    <t>14.19.82</t>
  </si>
  <si>
    <t>15.33.86</t>
  </si>
  <si>
    <t>09.55.57</t>
  </si>
  <si>
    <t>10.53.89</t>
  </si>
  <si>
    <t>10.46.73</t>
  </si>
  <si>
    <t>12.33.77</t>
  </si>
  <si>
    <t>11.14.57</t>
  </si>
  <si>
    <t>ΡΗΓΑΣ ΝΙΚΟΛΑΟΣ</t>
  </si>
  <si>
    <t>10.39.80</t>
  </si>
  <si>
    <t>12.52.73</t>
  </si>
  <si>
    <t>17.23.09</t>
  </si>
  <si>
    <t>11.50.13</t>
  </si>
  <si>
    <t>ΛΑΦΤΣΙΔΗΣ ΝΙΚΟΛΑΟΣ</t>
  </si>
  <si>
    <t>09.34.70</t>
  </si>
  <si>
    <t>09.32.32</t>
  </si>
  <si>
    <t>08.57.73</t>
  </si>
  <si>
    <t>08.36.45</t>
  </si>
  <si>
    <t>10.34.09</t>
  </si>
  <si>
    <t>09.37.09</t>
  </si>
  <si>
    <t>08.48.48</t>
  </si>
  <si>
    <t>10.24.29</t>
  </si>
  <si>
    <t>07.22.95</t>
  </si>
  <si>
    <t>07.23.95</t>
  </si>
  <si>
    <t>07.31.61</t>
  </si>
  <si>
    <t>09.19.36</t>
  </si>
  <si>
    <t>09.52.82</t>
  </si>
  <si>
    <t>10.05.51</t>
  </si>
  <si>
    <t>07.39.09</t>
  </si>
  <si>
    <t>09.05.77</t>
  </si>
  <si>
    <t>09.23.36</t>
  </si>
  <si>
    <t>09.06.70</t>
  </si>
  <si>
    <t>10.06.64</t>
  </si>
  <si>
    <t>08.52.20</t>
  </si>
  <si>
    <t>09.20.29</t>
  </si>
  <si>
    <t>08.37.70</t>
  </si>
  <si>
    <t>08.32.98</t>
  </si>
  <si>
    <t>ΚΩΣΤΕΛΙΔΟΥ ΙΩΑΝΝΑ</t>
  </si>
  <si>
    <t>09.24.20</t>
  </si>
  <si>
    <t>25.16.70</t>
  </si>
  <si>
    <t>21.10.06</t>
  </si>
  <si>
    <t>18.34.92</t>
  </si>
  <si>
    <t>19.49.36</t>
  </si>
  <si>
    <t>23.39.39</t>
  </si>
  <si>
    <t>20.34.26</t>
  </si>
  <si>
    <t>22.20.48</t>
  </si>
  <si>
    <t>19.56.57</t>
  </si>
  <si>
    <t>19.05.26</t>
  </si>
  <si>
    <t>25.15.36</t>
  </si>
  <si>
    <t>25.17.82</t>
  </si>
  <si>
    <t>31.19.20</t>
  </si>
  <si>
    <t>31.42.90</t>
  </si>
  <si>
    <t>25.50.00</t>
  </si>
  <si>
    <t>ΓΙΑΤΖΟΓΛΟΥ ΠΕΤΡΟΣ</t>
  </si>
  <si>
    <t>ΤΕΠΕΛΗΣ ΧΡΗΣΤΟΣ</t>
  </si>
  <si>
    <t>ΘΕΟΧΑΡΗΣ ΠΑΝΑΓΙΩΤΗΣ</t>
  </si>
  <si>
    <t>ΑΝΕΞΑΡΤΗΤΟΣ</t>
  </si>
  <si>
    <t>27.12.0</t>
  </si>
  <si>
    <t>37.20.0</t>
  </si>
  <si>
    <t>39.20.0</t>
  </si>
  <si>
    <t>35.55.0</t>
  </si>
  <si>
    <t>26.30.0</t>
  </si>
  <si>
    <t>31.42.0</t>
  </si>
  <si>
    <t>34.56.0</t>
  </si>
  <si>
    <t>30.25.0</t>
  </si>
  <si>
    <t>27.29.0</t>
  </si>
  <si>
    <t>32.26.0</t>
  </si>
  <si>
    <t>28.36.0</t>
  </si>
  <si>
    <t>ΔΡΑΚΙΔΗΣ ΙΩΑΝΝΗΣ</t>
  </si>
  <si>
    <t>29.36.0</t>
  </si>
  <si>
    <t>225.8.0</t>
  </si>
  <si>
    <t>ΕΑΣ ΣΕΓΑΣ ΑΝ. ΜΑΚΕΔΟΝΙΑΣ ΘΡΑΚΗΣ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</si>
</sst>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Tahoma"/>
      <family val="2"/>
      <charset val="161"/>
    </font>
    <font>
      <b/>
      <sz val="12"/>
      <color indexed="8"/>
      <name val="Arial"/>
      <family val="2"/>
      <charset val="161"/>
    </font>
    <font>
      <sz val="12"/>
      <color indexed="8"/>
      <name val="Arial"/>
      <family val="2"/>
      <charset val="161"/>
    </font>
    <font>
      <sz val="12"/>
      <color indexed="10"/>
      <name val="Arial"/>
      <family val="2"/>
      <charset val="161"/>
    </font>
    <font>
      <b/>
      <sz val="18"/>
      <color indexed="8"/>
      <name val="Arial"/>
      <family val="2"/>
      <charset val="161"/>
    </font>
    <font>
      <b/>
      <sz val="11"/>
      <color theme="1"/>
      <name val="Tahoma"/>
      <family val="2"/>
      <charset val="161"/>
    </font>
    <font>
      <u/>
      <sz val="11"/>
      <color theme="10"/>
      <name val="Tahoma"/>
      <family val="2"/>
      <charset val="161"/>
    </font>
    <font>
      <sz val="10"/>
      <color theme="1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sz val="10"/>
      <color indexed="8"/>
      <name val="Calibri"/>
      <family val="2"/>
      <charset val="161"/>
      <scheme val="minor"/>
    </font>
    <font>
      <b/>
      <u/>
      <sz val="10"/>
      <color indexed="8"/>
      <name val="Calibri"/>
      <family val="2"/>
      <charset val="161"/>
      <scheme val="minor"/>
    </font>
    <font>
      <b/>
      <u/>
      <sz val="10"/>
      <color theme="1"/>
      <name val="Calibri"/>
      <family val="2"/>
      <charset val="161"/>
    </font>
    <font>
      <b/>
      <u/>
      <sz val="10"/>
      <name val="Calibri"/>
      <family val="2"/>
      <charset val="161"/>
      <scheme val="minor"/>
    </font>
    <font>
      <b/>
      <sz val="8"/>
      <color indexed="8"/>
      <name val="Arial"/>
      <family val="2"/>
      <charset val="161"/>
    </font>
    <font>
      <b/>
      <sz val="10"/>
      <color indexed="8"/>
      <name val="Arial"/>
      <family val="2"/>
      <charset val="161"/>
    </font>
    <font>
      <sz val="10"/>
      <color theme="1"/>
      <name val="Tahoma"/>
      <family val="2"/>
      <charset val="161"/>
    </font>
    <font>
      <b/>
      <sz val="10"/>
      <color theme="1"/>
      <name val="Tahoma"/>
      <family val="2"/>
      <charset val="161"/>
    </font>
    <font>
      <sz val="8"/>
      <color indexed="8"/>
      <name val="Arial"/>
      <family val="2"/>
      <charset val="161"/>
    </font>
    <font>
      <sz val="9"/>
      <color indexed="8"/>
      <name val="Calibri"/>
      <family val="2"/>
      <charset val="161"/>
      <scheme val="minor"/>
    </font>
    <font>
      <b/>
      <u/>
      <sz val="12"/>
      <color indexed="8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10"/>
      <color indexed="8"/>
      <name val="Calibri"/>
      <family val="2"/>
      <charset val="161"/>
      <scheme val="minor"/>
    </font>
    <font>
      <sz val="10"/>
      <color indexed="10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</cellStyleXfs>
  <cellXfs count="7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12" fillId="0" borderId="1" xfId="0" applyFont="1" applyBorder="1" applyAlignment="1">
      <alignment horizontal="left" vertical="center"/>
    </xf>
    <xf numFmtId="0" fontId="8" fillId="0" borderId="1" xfId="0" applyNumberFormat="1" applyFont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9" fillId="0" borderId="1" xfId="0" applyFont="1" applyBorder="1" applyAlignment="1">
      <alignment horizontal="right" vertical="center"/>
    </xf>
    <xf numFmtId="0" fontId="18" fillId="0" borderId="1" xfId="0" applyFont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8" fillId="2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8" fillId="4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20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2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/>
    </xf>
    <xf numFmtId="0" fontId="8" fillId="2" borderId="2" xfId="0" applyNumberFormat="1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9" fillId="0" borderId="2" xfId="0" applyFont="1" applyBorder="1" applyAlignment="1">
      <alignment horizontal="left" vertical="center"/>
    </xf>
    <xf numFmtId="0" fontId="8" fillId="2" borderId="2" xfId="0" applyFont="1" applyFill="1" applyBorder="1" applyAlignment="1">
      <alignment vertical="center"/>
    </xf>
    <xf numFmtId="0" fontId="9" fillId="0" borderId="2" xfId="0" applyFont="1" applyBorder="1" applyAlignment="1">
      <alignment vertical="center"/>
    </xf>
    <xf numFmtId="0" fontId="8" fillId="0" borderId="2" xfId="0" applyNumberFormat="1" applyFont="1" applyBorder="1" applyAlignment="1">
      <alignment horizontal="left" vertical="center"/>
    </xf>
    <xf numFmtId="0" fontId="8" fillId="4" borderId="2" xfId="0" applyFont="1" applyFill="1" applyBorder="1" applyAlignment="1">
      <alignment horizontal="left" vertical="center"/>
    </xf>
    <xf numFmtId="0" fontId="8" fillId="0" borderId="2" xfId="0" applyNumberFormat="1" applyFont="1" applyBorder="1" applyAlignment="1">
      <alignment vertical="center"/>
    </xf>
    <xf numFmtId="0" fontId="8" fillId="2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</cellXfs>
  <cellStyles count="3">
    <cellStyle name="Κανονικό" xfId="0" builtinId="0"/>
    <cellStyle name="Υπερ-σύνδεση 2" xfId="1"/>
    <cellStyle name="Υπερ-σύνδεση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916;&#919;&#923;&#937;&#931;&#917;&#921;&#931;%20&#931;&#933;&#924;&#924;&#917;&#932;&#927;&#935;&#919;&#931;%20&#913;&#925;&#937;&#924;&#913;&#923;&#927;&#933;%20&#916;&#929;&#927;&#924;&#927;&#933;/&#917;&#925;&#932;&#933;&#928;&#927;%20&#931;&#933;&#924;&#924;&#917;&#932;&#927;&#935;&#919;&#931;%20-%20&#913;&#920;&#923;&#919;&#932;&#937;&#925;%20%20&#934;&#921;&#923;&#921;&#928;&#928;&#927;&#931;(1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916;&#919;&#923;&#937;&#931;&#917;&#921;&#931;%20&#931;&#933;&#924;&#924;&#917;&#932;&#927;&#935;&#919;&#931;%20&#913;&#925;&#937;&#924;&#913;&#923;&#927;&#933;%20&#916;&#929;&#927;&#924;&#927;&#933;/&#917;&#925;&#932;&#933;&#928;&#927;%20&#931;&#933;&#924;&#924;&#917;&#932;&#927;&#935;&#919;&#931;%20-%20&#913;&#920;&#923;&#919;&#932;&#937;&#925;%20&#928;&#929;&#937;&#932;&#917;&#913;&#931;%20&#913;&#923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916;&#919;&#923;&#937;&#931;&#917;&#921;&#931;%20&#931;&#933;&#924;&#924;&#917;&#932;&#927;&#935;&#919;&#931;%20&#913;&#925;&#937;&#924;&#913;&#923;&#927;&#933;%20&#916;&#929;&#927;&#924;&#927;&#933;/&#917;&#925;&#932;&#933;&#928;&#927;%20&#931;&#933;&#924;&#924;&#917;&#932;&#927;&#935;&#919;&#931;%20-%20&#913;&#920;&#923;&#919;&#932;&#937;&#925;%20&#916;&#921;&#927;&#924;&#919;&#916;&#919;&#931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916;&#919;&#923;&#937;&#931;&#917;&#921;&#931;%20&#931;&#933;&#924;&#924;&#917;&#932;&#927;&#935;&#919;&#931;%20&#913;&#925;&#937;&#924;&#913;&#923;&#927;&#933;%20&#916;&#929;&#927;&#924;&#927;&#933;/&#913;&#925;&#937;&#924;&#913;&#923;&#927;&#931;'23%20&#922;&#927;&#929;&#921;&#932;&#931;&#921;&#913;%20-%20&#917;&#920;&#925;&#921;&#922;&#927;&#931;.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916;&#919;&#923;&#937;&#931;&#917;&#921;&#931;%20&#931;&#933;&#924;&#924;&#917;&#932;&#927;&#935;&#919;&#931;%20&#913;&#925;&#937;&#924;&#913;&#923;&#927;&#933;%20&#916;&#929;&#927;&#924;&#927;&#933;/&#917;&#925;&#932;&#933;&#928;&#927;-&#931;&#933;&#924;&#924;&#917;&#932;&#927;&#935;&#919;&#931;-&#913;&#920;&#923;&#919;&#932;&#929;&#921;&#937;&#925;%20-%20&#927;&#923;&#933;&#924;&#928;&#921;&#913;&#916;&#913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916;&#919;&#923;&#937;&#931;&#917;&#921;&#931;%20&#931;&#933;&#924;&#924;&#917;&#932;&#927;&#935;&#919;&#931;%20&#913;&#925;&#937;&#924;&#913;&#923;&#927;&#933;%20&#916;&#929;&#927;&#924;&#927;&#933;/&#917;&#925;&#932;&#933;&#928;&#927;%20&#931;&#933;&#924;&#924;&#917;&#932;&#927;&#935;&#919;&#931;%20&#913;&#920;&#923;&#919;&#932;&#929;&#921;&#937;&#925;%20&#928;&#929;&#937;&#932;&#917;&#913;&#931;%20&#913;&#923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928;&#921;&#925;&#913;&#922;&#921;&#913;%20&#928;&#923;&#919;&#929;&#919;/&#922;18%20-%20&#915;&#933;&#925;&#913;&#921;&#922;&#917;&#931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916;&#919;&#923;&#937;&#931;&#917;&#921;&#931;%20&#931;&#933;&#924;&#924;&#917;&#932;&#927;&#935;&#919;&#931;%20&#913;&#925;&#937;&#924;&#913;&#923;&#927;&#933;%20&#916;&#929;&#927;&#924;&#927;&#933;/&#917;&#925;&#932;&#933;&#928;&#927;%20&#931;&#933;&#924;&#924;&#917;&#932;&#927;&#935;&#919;&#931;%20&#913;&#920;&#923;&#919;&#932;&#929;&#921;&#937;&#925;%20&#916;&#921;&#927;&#924;&#919;&#916;&#919;&#931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916;&#919;&#923;&#937;&#931;&#917;&#921;&#931;%20&#931;&#933;&#924;&#924;&#917;&#932;&#927;&#935;&#919;&#931;%20&#913;&#925;&#937;&#924;&#913;&#923;&#927;&#933;%20&#916;&#929;&#927;&#924;&#927;&#933;/&#917;&#925;&#932;&#933;&#928;&#927;%20&#931;&#933;&#924;&#924;&#917;&#932;&#927;&#935;&#919;&#931;%20&#913;&#920;&#923;&#919;&#932;&#929;&#921;&#937;&#925;%20&#913;&#925;&#937;&#924;&#913;&#923;&#927;&#933;%20&#913;&#928;&#927;&#934;&#922;&#913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916;&#919;&#923;&#937;&#931;&#917;&#921;&#931;%20&#931;&#933;&#924;&#924;&#917;&#932;&#927;&#935;&#919;&#931;%20&#913;&#925;&#937;&#924;&#913;&#923;&#927;&#933;%20&#916;&#929;&#927;&#924;&#927;&#933;/&#917;&#925;&#932;&#933;&#928;&#927;%20&#931;&#933;&#924;&#924;&#917;&#932;&#927;&#935;&#919;&#931;%20&#913;&#920;&#923;&#919;&#932;&#929;&#921;&#937;&#925;%20&#916;&#929;&#927;&#924;&#917;&#913;&#931;%20(1)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916;&#919;&#923;&#937;&#931;&#917;&#921;&#931;%20&#931;&#933;&#924;&#924;&#917;&#932;&#927;&#935;&#919;&#931;%20&#913;&#925;&#937;&#924;&#913;&#923;&#927;&#933;%20&#916;&#929;&#927;&#924;&#927;&#933;/&#917;&#925;&#932;&#933;&#928;&#927;-&#931;&#933;&#924;&#924;&#917;&#932;&#927;&#935;&#919;&#931;-&#913;&#920;&#923;&#919;&#932;&#929;&#921;&#937;&#925;-%20&#927;&#923;&#933;&#924;&#928;&#921;&#913;&#916;&#913;-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916;&#919;&#923;&#937;&#931;&#917;&#921;&#931;%20&#931;&#933;&#924;&#924;&#917;&#932;&#927;&#935;&#919;&#931;%20&#913;&#925;&#937;&#924;&#913;&#923;&#927;&#933;%20&#916;&#929;&#927;&#924;&#927;&#933;/&#917;&#925;&#932;&#933;&#928;&#927;%20&#931;&#933;&#924;&#924;&#917;&#932;&#927;&#935;&#919;&#931;%20-%20&#913;&#920;&#923;&#919;&#932;&#937;&#925;%20&#927;&#934;&#922;&#913;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avros%20Zorbas/Downloads/STARTING%20LIST%20&#913;&#925;&#937;&#924;&#913;&#923;&#927;&#933;%20&#916;&#929;&#927;&#924;&#927;&#933;%20&#922;&#927;&#924;&#927;&#932;&#919;&#925;&#919;%2029-01-2023%20,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916;&#919;&#923;&#937;&#931;&#917;&#921;&#931;%20&#931;&#933;&#924;&#924;&#917;&#932;&#927;&#935;&#919;&#931;%20&#913;&#925;&#937;&#924;&#913;&#923;&#927;&#933;%20&#916;&#929;&#927;&#924;&#927;&#933;/&#917;&#925;&#932;&#933;&#928;&#927;%20&#916;&#919;&#923;&#937;&#931;&#919;&#931;%20&#931;&#933;&#924;&#924;&#917;&#932;&#927;&#935;&#919;&#931;%202023%20&#913;&#915;&#937;&#925;&#917;&#931;%20&#931;&#917;%20&#913;&#925;&#937;&#924;&#913;&#923;&#927;%20&#917;&#916;&#913;&#934;&#927;&#931;%20&#922;&#927;&#929;&#921;&#932;&#931;&#921;&#913;%20%20&#913;&#927;&#916;%2029.01.2023)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916;&#919;&#923;&#937;&#931;&#917;&#921;&#931;%20&#931;&#933;&#924;&#924;&#917;&#932;&#927;&#935;&#919;&#931;%20&#913;&#925;&#937;&#924;&#913;&#923;&#927;&#933;%20&#916;&#929;&#927;&#924;&#927;&#933;/&#917;&#925;&#932;&#933;&#928;&#927;%20&#931;&#933;&#924;&#924;&#917;&#932;&#927;&#935;&#919;&#931;%20&#913;&#920;&#923;&#919;&#932;&#929;&#921;&#937;&#925;%20%20&#931;&#922;&#913;&#91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916;&#919;&#923;&#937;&#931;&#917;&#921;&#931;%20&#931;&#933;&#924;&#924;&#917;&#932;&#927;&#935;&#919;&#931;%20&#913;&#925;&#937;&#924;&#913;&#923;&#927;&#933;%20&#916;&#929;&#927;&#924;&#927;&#933;/&#917;&#925;&#932;&#933;&#928;&#927;%20&#931;&#933;&#924;&#924;&#917;&#932;&#927;&#935;&#919;&#931;%20-%20&#913;&#920;&#923;&#919;&#932;&#937;&#925;%20&#913;&#927;&#922;.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916;&#919;&#923;&#937;&#931;&#917;&#921;&#931;%20&#931;&#933;&#924;&#924;&#917;&#932;&#927;&#935;&#919;&#931;%20&#913;&#925;&#937;&#924;&#913;&#923;&#927;&#933;%20&#916;&#929;&#927;&#924;&#927;&#933;/&#929;&#919;&#931;&#931;&#927;&#931;%20&#917;&#925;&#932;&#933;&#928;&#927;%20&#931;&#933;&#924;&#924;&#917;&#932;&#927;&#935;&#919;&#931;%20-%20&#913;&#920;&#923;&#919;&#932;&#937;&#925;%20-%20&#929;&#919;&#931;&#931;&#927;&#931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916;&#919;&#923;&#937;&#931;&#917;&#921;&#931;%20&#931;&#933;&#924;&#924;&#917;&#932;&#927;&#935;&#919;&#931;%20&#913;&#925;&#937;&#924;&#913;&#923;&#927;&#933;%20&#916;&#929;&#927;&#924;&#927;&#933;/&#917;&#925;&#932;&#933;&#928;&#927;%20&#916;&#919;&#923;&#937;&#931;&#919;&#931;%20&#931;&#933;&#924;&#924;&#917;&#932;&#927;&#935;&#919;&#931;%202023%20&#913;&#915;&#937;&#925;&#917;&#931;%20&#931;&#917;%20&#913;&#925;&#937;&#924;&#913;&#923;&#927;%20&#917;&#916;&#913;&#934;&#927;&#931;%20&#913;&#915;&#927;&#929;&#921;&#913;%20-%20&#913;&#927;&#916;-%2029.01.2023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916;&#919;&#923;&#937;&#931;&#917;&#921;&#931;%20&#931;&#933;&#924;&#924;&#917;&#932;&#927;&#935;&#919;&#931;%20&#913;&#925;&#937;&#924;&#913;&#923;&#927;&#933;%20&#916;&#929;&#927;&#924;&#927;&#933;/&#928;&#917;&#929;%20&#913;&#925;&#937;&#924;&#913;&#923;&#927;&#933;%20&#917;&#925;&#932;&#933;&#928;&#927;%20&#931;&#933;&#924;&#924;&#917;&#932;&#927;&#935;&#919;&#931;%20-%20&#913;&#920;&#923;&#919;&#932;&#937;&#925;%20&#927;&#922;&#913;&#922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916;&#919;&#923;&#937;&#931;&#917;&#921;&#931;%20&#931;&#933;&#924;&#924;&#917;&#932;&#927;&#935;&#919;&#931;%20&#913;&#925;&#937;&#924;&#913;&#923;&#927;&#933;%20&#916;&#929;&#927;&#924;&#927;&#933;/&#917;&#925;&#932;&#933;&#928;&#927;-&#931;&#933;&#924;&#924;&#917;&#932;&#927;&#935;&#919;&#931;-&#913;&#920;&#923;&#919;&#932;&#937;&#925;%20&#927;&#923;&#933;&#924;&#928;&#921;&#913;&#916;&#913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916;&#919;&#923;&#937;&#931;&#917;&#921;&#931;%20&#931;&#933;&#924;&#924;&#917;&#932;&#927;&#935;&#919;&#931;%20&#913;&#925;&#937;&#924;&#913;&#923;&#927;&#933;%20&#916;&#929;&#927;&#924;&#927;&#933;/&#913;&#925;&#937;&#924;&#913;&#923;&#927;&#931;'23%20&#913;&#915;&#927;&#929;&#921;&#913;%20-%20&#917;&#920;&#925;&#921;&#922;&#927;&#931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916;&#919;&#923;&#937;&#931;&#917;&#921;&#931;%20&#931;&#933;&#924;&#924;&#917;&#932;&#927;&#935;&#919;&#931;%20&#913;&#925;&#937;&#924;&#913;&#923;&#927;&#933;%20&#916;&#929;&#927;&#924;&#927;&#933;/&#917;&#925;&#932;&#933;&#928;&#927;%20&#931;&#933;&#924;&#924;&#917;&#932;&#927;&#935;&#919;&#931;%20-%20&#913;&#920;&#923;&#919;&#932;&#937;&#925;%20&#928;&#927;&#923;&#933;&#925;&#921;&#922;&#919;&#931;%20&#916;&#929;&#913;&#924;&#913;&#93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ΑΘΛΗΤΩΝ"/>
    </sheetNames>
    <sheetDataSet>
      <sheetData sheetId="0">
        <row r="10">
          <cell r="B10" t="str">
            <v>ΔΑΦΝΙΩΤΗΣ ΑΡΗΣ</v>
          </cell>
          <cell r="C10">
            <v>2010</v>
          </cell>
          <cell r="D10">
            <v>385692</v>
          </cell>
          <cell r="E10" t="str">
            <v>ΦΙΛΙΠΠΟΣ ΚΑΒΑΛΑΣ</v>
          </cell>
        </row>
        <row r="12">
          <cell r="B12" t="str">
            <v>ΛΑΧΑΝΑΣ ΑΝΑΣΤΑΣΙΟΣ ΒΙΚΤΩΡ</v>
          </cell>
          <cell r="C12">
            <v>2012</v>
          </cell>
          <cell r="D12">
            <v>381498</v>
          </cell>
          <cell r="E12" t="str">
            <v>ΦΙΛΙΠΠΟΣ ΚΑΒΑΛΑΣ</v>
          </cell>
        </row>
        <row r="14">
          <cell r="B14" t="str">
            <v>ΦΙΛΙΠΠΙΔΗΣ ΑΧΙΛΛΕΑΣ</v>
          </cell>
          <cell r="C14">
            <v>2013</v>
          </cell>
          <cell r="D14">
            <v>269</v>
          </cell>
          <cell r="E14" t="str">
            <v>ΦΙΛΙΠΠΟΣ ΚΑΒΑΛΑΣ</v>
          </cell>
        </row>
        <row r="15">
          <cell r="B15" t="str">
            <v>ΚΑΛΙΑΜΠΑΚΑΣ ΑΝΔΡΕΑΣ</v>
          </cell>
          <cell r="C15">
            <v>2011</v>
          </cell>
          <cell r="D15">
            <v>276</v>
          </cell>
          <cell r="E15" t="str">
            <v>ΦΙΛΙΠΠΟΣ ΚΑΒΑΛΑΣ</v>
          </cell>
        </row>
        <row r="17">
          <cell r="C17">
            <v>1996</v>
          </cell>
          <cell r="D17">
            <v>293834</v>
          </cell>
          <cell r="E17" t="str">
            <v>ΦΙΛΙΠΠΟΣ ΚΑΒΑΛΑΣ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ΑΘΛΗΤΩΝ"/>
    </sheetNames>
    <sheetDataSet>
      <sheetData sheetId="0">
        <row r="21">
          <cell r="B21" t="str">
            <v>ΣΑΡΑΦΗΣ ΓΙΩΡΓΟΣ</v>
          </cell>
          <cell r="C21">
            <v>2010</v>
          </cell>
          <cell r="D21">
            <v>397860</v>
          </cell>
          <cell r="E21" t="str">
            <v>ΠΑΣ ΠΡΩΤΕΑΣ ΑΛΕΞ/ΠΟΛΗΣ</v>
          </cell>
        </row>
        <row r="23">
          <cell r="B23" t="str">
            <v>ΜΑΤΣΚΑΣ ΝΙΚΟΣ</v>
          </cell>
          <cell r="C23">
            <v>2010</v>
          </cell>
          <cell r="D23">
            <v>397858</v>
          </cell>
          <cell r="E23" t="str">
            <v>ΠΑΣ ΠΡΩΤΕΑΣ ΑΛΕΞ/ΠΟΛΗΣ</v>
          </cell>
        </row>
        <row r="24">
          <cell r="B24" t="str">
            <v>ΒΟΛΙΩΤΗΣ ΑΝΤΩΝΗΣ</v>
          </cell>
          <cell r="C24">
            <v>2010</v>
          </cell>
          <cell r="D24">
            <v>401943</v>
          </cell>
          <cell r="E24" t="str">
            <v>ΠΑΣ ΠΡΩΤΕΑΣ ΑΛΕΞ/ΠΟΛΗΣ</v>
          </cell>
        </row>
        <row r="25">
          <cell r="B25" t="str">
            <v>ΤΟΡΟΣΙΑΝ ΦΙΛΛΙΠ</v>
          </cell>
          <cell r="C25">
            <v>2010</v>
          </cell>
          <cell r="D25">
            <v>397856</v>
          </cell>
          <cell r="E25" t="str">
            <v>ΠΑΣ ΠΡΩΤΕΑΣ ΑΛΕΞ/ΠΟΛΗΣ</v>
          </cell>
        </row>
        <row r="26">
          <cell r="B26" t="str">
            <v>ΣΤΑΓΓΟΠΟΥΛΟΣ ΑΓΓΕΛΟΣ</v>
          </cell>
          <cell r="C26">
            <v>2011</v>
          </cell>
          <cell r="E26" t="str">
            <v>ΠΑΣ ΠΡΩΤΕΑΣ ΑΛΕΞ/ΠΟΛΗΣ</v>
          </cell>
        </row>
        <row r="27">
          <cell r="B27" t="str">
            <v>ΓΙΑΛΑΜΑΣ ΑΡΓΥΡΗΣ</v>
          </cell>
          <cell r="C27">
            <v>2011</v>
          </cell>
          <cell r="E27" t="str">
            <v>ΠΑΣ ΠΡΩΤΕΑΣ ΑΛΕΞ/ΠΟΛΗΣ</v>
          </cell>
        </row>
        <row r="30">
          <cell r="B30" t="str">
            <v>ΠΑΠΑΤΖΕΛΑΚΗΣ ΑΝΑΣΤΑΣΙΟΣ</v>
          </cell>
          <cell r="C30">
            <v>2013</v>
          </cell>
          <cell r="E30" t="str">
            <v>ΠΑΣ ΠΡΩΤΕΑΣ ΑΛΕΞ/ΠΟΛΗΣ</v>
          </cell>
        </row>
        <row r="31">
          <cell r="B31" t="str">
            <v>ΝΙΤΣΟΣ ΤΑΞΙΑΡΧΗΣ</v>
          </cell>
          <cell r="C31">
            <v>2013</v>
          </cell>
          <cell r="E31" t="str">
            <v>ΠΑΣ ΠΡΩΤΕΑΣ ΑΛΕΞ/ΠΟΛΗΣ</v>
          </cell>
        </row>
        <row r="32">
          <cell r="B32" t="str">
            <v>ΤΑΓΑΡΑΣ ΕΥΑΓΓΕΛΟΣ</v>
          </cell>
          <cell r="C32">
            <v>2013</v>
          </cell>
          <cell r="E32" t="str">
            <v>ΠΑΣ ΠΡΩΤΕΑΣ ΑΛΕΞ/ΠΟΛΗΣ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ΑΘΛΗΤΩΝ"/>
    </sheetNames>
    <sheetDataSet>
      <sheetData sheetId="0">
        <row r="11">
          <cell r="B11" t="str">
            <v>ΠΑΜΠΟΥΚΙΔΗΣ ΠΕΤΡΟΣ</v>
          </cell>
        </row>
        <row r="12">
          <cell r="B12" t="str">
            <v>ΦΩΤΙΟΥ ΧΡΗΣΤΟΣ</v>
          </cell>
          <cell r="C12">
            <v>2011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ΑΘΛΗΤΡΙΩΝ"/>
    </sheetNames>
    <sheetDataSet>
      <sheetData sheetId="0">
        <row r="10">
          <cell r="B10" t="str">
            <v>ΠΕΤΡΟΥ ΧΑΡΑΛΑΜΠΙΑ</v>
          </cell>
          <cell r="C10">
            <v>2000</v>
          </cell>
          <cell r="D10" t="str">
            <v>ΜΕΤΕΓΓΡ.</v>
          </cell>
          <cell r="E10" t="str">
            <v>Μ.Γ.Σ ΕΘΝΙΚΟΣ ΑΛΕΞ/ΠΟΛΗΣ</v>
          </cell>
        </row>
        <row r="11">
          <cell r="B11" t="str">
            <v>ΑΝΑΓΝΩΣΤΟΥ ΜΑΡΙΝΑ</v>
          </cell>
          <cell r="C11">
            <v>2007</v>
          </cell>
          <cell r="D11">
            <v>372031</v>
          </cell>
          <cell r="E11" t="str">
            <v>Μ.Γ.Σ ΕΘΝΙΚΟΣ ΑΛΕΞ/ΠΟΛΗΣ</v>
          </cell>
        </row>
        <row r="12">
          <cell r="B12" t="str">
            <v>ΠΑΝΑΓΙΩΤΟΠΟΥΛΟΥ ΠΑΝΑΓΙΩΤΑ</v>
          </cell>
          <cell r="C12">
            <v>2010</v>
          </cell>
          <cell r="D12">
            <v>397705</v>
          </cell>
          <cell r="E12" t="str">
            <v>Μ.Γ.Σ ΕΘΝΙΚΟΣ ΑΛΕΞ/ΠΟΛΗΣ</v>
          </cell>
        </row>
        <row r="13">
          <cell r="B13" t="str">
            <v>ΠΟΝΤΙΣΙΔΟΥ ΕΛΕΝΗ</v>
          </cell>
          <cell r="C13">
            <v>2007</v>
          </cell>
          <cell r="D13">
            <v>400996</v>
          </cell>
          <cell r="E13" t="str">
            <v>Μ.Γ.Σ ΕΘΝΙΚΟΣ ΑΛΕΞ/ΠΟΛΗΣ</v>
          </cell>
        </row>
        <row r="14">
          <cell r="B14" t="str">
            <v>ΜΠΟΥΡΑΖΑΝΗ ΜΑΡΙΑ</v>
          </cell>
          <cell r="C14">
            <v>2007</v>
          </cell>
          <cell r="D14">
            <v>381593</v>
          </cell>
          <cell r="E14" t="str">
            <v>Μ.Γ.Σ ΕΘΝΙΚΟΣ ΑΛΕΞ/ΠΟΛΗΣ</v>
          </cell>
        </row>
        <row r="18">
          <cell r="B18" t="str">
            <v>ΡΟΔΙΤΗ ΒΑΣΙΛΙΚΗ</v>
          </cell>
          <cell r="C18">
            <v>2010</v>
          </cell>
          <cell r="D18">
            <v>400995</v>
          </cell>
          <cell r="E18" t="str">
            <v>Μ.Γ.Σ ΕΘΝΙΚΟΣ ΑΛΕΞ/ΠΟΛΗΣ</v>
          </cell>
        </row>
        <row r="19">
          <cell r="B19" t="str">
            <v>ΣΙΤΑΡΙΔΟΥ ΜΑΡΙΝΑ</v>
          </cell>
          <cell r="C19">
            <v>2011</v>
          </cell>
          <cell r="D19" t="str">
            <v>Χ.Δ.</v>
          </cell>
          <cell r="E19" t="str">
            <v>Μ.Γ.Σ ΕΘΝΙΚΟΣ ΑΛΕΞ/ΠΟΛΗΣ</v>
          </cell>
        </row>
        <row r="20">
          <cell r="B20" t="str">
            <v>ΑΝΑΓΝΩΣΤΟΥ ΜΑΡΙΑΝΘΗ</v>
          </cell>
          <cell r="C20">
            <v>2011</v>
          </cell>
          <cell r="D20" t="str">
            <v>Χ.Δ.</v>
          </cell>
          <cell r="E20" t="str">
            <v>Μ.Γ.Σ ΕΘΝΙΚΟΣ ΑΛΕΞ/ΠΟΛΗΣ</v>
          </cell>
        </row>
        <row r="21">
          <cell r="B21" t="str">
            <v>ΤΕΛΟΥΔΗ ΑΝΑΣΤΑΣΙΑ</v>
          </cell>
          <cell r="C21">
            <v>2011</v>
          </cell>
          <cell r="D21" t="str">
            <v>Χ.Δ.</v>
          </cell>
          <cell r="E21" t="str">
            <v>Μ.Γ.Σ ΕΘΝΙΚΟΣ ΑΛΕΞ/ΠΟΛΗΣ</v>
          </cell>
        </row>
        <row r="22">
          <cell r="B22" t="str">
            <v>ΔΑΣΤΕΡΙΔΟΥ ΓΕΩΡΓΙΑ</v>
          </cell>
          <cell r="C22">
            <v>2013</v>
          </cell>
          <cell r="D22" t="str">
            <v>Χ.Δ.</v>
          </cell>
          <cell r="E22" t="str">
            <v>Μ.Γ.Σ ΕΘΝΙΚΟΣ ΑΛΕΞ/ΠΟΛΗΣ</v>
          </cell>
        </row>
        <row r="23">
          <cell r="B23" t="str">
            <v>ΒΙΒΙΚΙΔΟΥ ΧΡΥΣΟΣΤΟΜΗ</v>
          </cell>
          <cell r="C23">
            <v>2013</v>
          </cell>
          <cell r="D23" t="str">
            <v>Χ.Δ.</v>
          </cell>
          <cell r="E23" t="str">
            <v>Μ.Γ.Σ ΕΘΝΙΚΟΣ ΑΛΕΞ/ΠΟΛΗΣ</v>
          </cell>
        </row>
        <row r="24">
          <cell r="B24" t="str">
            <v>ΣΙΓΡΕΚΗ ΔΗΜΗΤΡΑ</v>
          </cell>
          <cell r="C24">
            <v>2013</v>
          </cell>
          <cell r="D24" t="str">
            <v>Χ.Δ.</v>
          </cell>
          <cell r="E24" t="str">
            <v>Μ.Γ.Σ ΕΘΝΙΚΟΣ ΑΛΕΞ/ΠΟΛΗΣ</v>
          </cell>
        </row>
        <row r="25">
          <cell r="B25" t="str">
            <v>ΓΚΑΡΑ ΑΝΝΑ</v>
          </cell>
          <cell r="C25">
            <v>2013</v>
          </cell>
          <cell r="D25" t="str">
            <v>Χ.Δ.</v>
          </cell>
          <cell r="E25" t="str">
            <v>Μ.Γ.Σ ΕΘΝΙΚΟΣ ΑΛΕΞ/ΠΟΛΗΣ</v>
          </cell>
        </row>
        <row r="26">
          <cell r="B26" t="str">
            <v>ΣΤΑΦΥΛΑ ΣΟΦΙΑ</v>
          </cell>
          <cell r="C26">
            <v>2013</v>
          </cell>
          <cell r="D26" t="str">
            <v>Χ.Δ.</v>
          </cell>
          <cell r="E26" t="str">
            <v>Μ.Γ.Σ ΕΘΝΙΚΟΣ ΑΛΕΞ/ΠΟΛΗΣ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ΑΘΛΗΤΡΙΩΝ"/>
    </sheetNames>
    <sheetDataSet>
      <sheetData sheetId="0">
        <row r="10">
          <cell r="B10" t="str">
            <v>ΚΥΡΙΑΖΙΔΟΥ ΕΥΜΟΡΦΙΑ</v>
          </cell>
        </row>
        <row r="11">
          <cell r="B11" t="str">
            <v>ΧΡΙΣΤΙΔΟΥ ΕΥΑΓΓΕΛΙΑ</v>
          </cell>
          <cell r="C11">
            <v>2006</v>
          </cell>
          <cell r="D11">
            <v>393913</v>
          </cell>
          <cell r="E11" t="str">
            <v xml:space="preserve">ΜΠΣ ΟΛΥΜΠΙΑΔΑ </v>
          </cell>
        </row>
        <row r="12">
          <cell r="C12">
            <v>2007</v>
          </cell>
          <cell r="D12">
            <v>403786</v>
          </cell>
          <cell r="E12" t="str">
            <v xml:space="preserve">ΜΠΣ ΟΛΥΜΠΙΑΔΑ </v>
          </cell>
        </row>
        <row r="15">
          <cell r="B15" t="str">
            <v xml:space="preserve">ΝΤΑΣΙΟΥ ΒΑΣΙΛΙΚΗ </v>
          </cell>
          <cell r="C15">
            <v>2008</v>
          </cell>
          <cell r="D15">
            <v>387643</v>
          </cell>
          <cell r="E15" t="str">
            <v xml:space="preserve">ΜΠΣ ΟΛΥΜΠΙΑΔΑ </v>
          </cell>
        </row>
        <row r="21">
          <cell r="B21" t="str">
            <v>ΜΑΥΡΙΔΗ ΕΛΙΣΑΒΕΤ</v>
          </cell>
          <cell r="C21">
            <v>2011</v>
          </cell>
          <cell r="D21">
            <v>403783</v>
          </cell>
          <cell r="E21" t="str">
            <v xml:space="preserve">ΜΠΣ ΟΛΥΜΠΙΑΔΑ </v>
          </cell>
        </row>
        <row r="25">
          <cell r="B25" t="str">
            <v>ΙΩΑΝΝΙΔΗ ΑΦΡΟΔΙΤΗ</v>
          </cell>
          <cell r="C25">
            <v>2012</v>
          </cell>
          <cell r="D25" t="str">
            <v>Δ.Υ</v>
          </cell>
          <cell r="E25" t="str">
            <v xml:space="preserve">ΜΠΣ ΟΛΥΜΠΙΑΔΑ </v>
          </cell>
        </row>
        <row r="26">
          <cell r="B26" t="str">
            <v>ΝΤΟΓΚΑ ΟΛΓΑ</v>
          </cell>
          <cell r="C26">
            <v>2012</v>
          </cell>
          <cell r="D26" t="str">
            <v>Δ.Υ</v>
          </cell>
          <cell r="E26" t="str">
            <v xml:space="preserve">ΜΠΣ ΟΛΥΜΠΙΑΔΑ </v>
          </cell>
        </row>
        <row r="28">
          <cell r="B28" t="str">
            <v>ΣΕΡΑΦΙΜΙΔΗ ΕΥΑΓΓΕΛΙΑ</v>
          </cell>
          <cell r="C28">
            <v>2012</v>
          </cell>
          <cell r="D28" t="str">
            <v>Δ.Υ</v>
          </cell>
          <cell r="E28" t="str">
            <v xml:space="preserve">ΜΠΣ ΟΛΥΜΠΙΑΔΑ 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ΑΘΛΗΤΡΙΩΝ"/>
    </sheetNames>
    <sheetDataSet>
      <sheetData sheetId="0">
        <row r="10">
          <cell r="B10" t="str">
            <v>ΣΑΞΩΝΗ ΛΥΔΙΑ</v>
          </cell>
          <cell r="C10">
            <v>2006</v>
          </cell>
          <cell r="D10">
            <v>367211</v>
          </cell>
          <cell r="E10" t="str">
            <v>ΠΑΣ ΠΡΩΤΕΑΣ ΑΛΕΞ/ΠΟΛΗΣ</v>
          </cell>
        </row>
        <row r="11">
          <cell r="B11" t="str">
            <v>ΜΑΥΡΟΚΕΦΑΛΟΥ ΕΛΕΝΗ</v>
          </cell>
          <cell r="C11">
            <v>2006</v>
          </cell>
          <cell r="D11">
            <v>367651</v>
          </cell>
          <cell r="E11" t="str">
            <v>ΠΑΣ ΠΡΩΤΕΑΣ ΑΛΕΞ/ΠΟΛΗΣ</v>
          </cell>
        </row>
        <row r="12">
          <cell r="B12" t="str">
            <v>ΤΣΟΜΑΚΙΑΝ ΟΥΡΑΝΙΑ</v>
          </cell>
          <cell r="C12">
            <v>2006</v>
          </cell>
          <cell r="D12">
            <v>361204</v>
          </cell>
          <cell r="E12" t="str">
            <v>ΠΑΣ ΠΡΩΤΕΑΣ ΑΛΕΞ/ΠΟΛΗΣ</v>
          </cell>
        </row>
        <row r="14">
          <cell r="B14" t="str">
            <v>ΜΑΤΟΥΣΙΔΗ ΠΑΣΧΑΛΙΝΑ</v>
          </cell>
          <cell r="C14">
            <v>2007</v>
          </cell>
          <cell r="D14">
            <v>367651</v>
          </cell>
          <cell r="E14" t="str">
            <v>ΠΑΣ ΠΡΩΤΕΑΣ ΑΛΕΞ/ΠΟΛΗΣ</v>
          </cell>
        </row>
        <row r="15">
          <cell r="B15" t="str">
            <v>ΤΑΜΙΑ ΑΝΔΡΙΑΝΑ</v>
          </cell>
          <cell r="C15">
            <v>2008</v>
          </cell>
          <cell r="D15">
            <v>375813</v>
          </cell>
          <cell r="E15" t="str">
            <v>ΠΑΣ ΠΡΩΤΕΑΣ ΑΛΕΞ/ΠΟΛΗΣ</v>
          </cell>
        </row>
        <row r="17">
          <cell r="B17" t="str">
            <v>ΣΤΑΓΓΟΠΟΥΛΟΥ ΑΡΙΑΔΝΗ</v>
          </cell>
          <cell r="C17">
            <v>2009</v>
          </cell>
          <cell r="D17">
            <v>381084</v>
          </cell>
          <cell r="E17" t="str">
            <v>ΠΑΣ ΠΡΩΤΕΑΣ ΑΛΕΞ/ΠΟΛΗΣ</v>
          </cell>
        </row>
        <row r="19">
          <cell r="B19" t="str">
            <v>ΒΛΑΣΑΚΙΔΗ ΑΘΑΝΑΣΙΑ</v>
          </cell>
          <cell r="C19">
            <v>2010</v>
          </cell>
          <cell r="D19">
            <v>381095</v>
          </cell>
          <cell r="E19" t="str">
            <v>ΠΑΣ ΠΡΩΤΕΑΣ ΑΛΕΞ/ΠΟΛΗΣ</v>
          </cell>
        </row>
        <row r="22">
          <cell r="B22" t="str">
            <v>ΣΧΕΣΙΔΗ ΠΑΝΑΓΙΩΤΑ</v>
          </cell>
          <cell r="C22">
            <v>2010</v>
          </cell>
          <cell r="D22">
            <v>381083</v>
          </cell>
          <cell r="E22" t="str">
            <v>ΠΑΣ ΠΡΩΤΕΑΣ ΑΛΕΞ/ΠΟΛΗΣ</v>
          </cell>
        </row>
        <row r="27">
          <cell r="B27" t="str">
            <v>ΒΟΥΡΑΖΑΝΗ ΛΥΔΙΑ</v>
          </cell>
          <cell r="C27">
            <v>2011</v>
          </cell>
          <cell r="D27" t="str">
            <v xml:space="preserve">ΣΕΓΑΣ </v>
          </cell>
          <cell r="E27" t="str">
            <v>ΠΑΣ ΠΡΩΤΕΑΣ ΑΛΕΞ/ΠΟΛΗΣ</v>
          </cell>
        </row>
        <row r="28">
          <cell r="B28" t="str">
            <v>ΝΙΚΟΛΑΡΟΥ ΖΑΦΕΙΡΙΑ</v>
          </cell>
          <cell r="C28">
            <v>2012</v>
          </cell>
          <cell r="E28" t="str">
            <v>ΠΑΣ ΠΡΩΤΕΑΣ ΑΛΕΞ/ΠΟΛΗΣ</v>
          </cell>
        </row>
        <row r="31">
          <cell r="B31" t="str">
            <v>ΡΑΛΛΗ ΙΩΑΝΝΑ</v>
          </cell>
          <cell r="C31">
            <v>2012</v>
          </cell>
          <cell r="E31" t="str">
            <v>ΠΑΣ ΠΡΩΤΕΑΣ ΑΛΕΞ/ΠΟΛΗΣ</v>
          </cell>
        </row>
        <row r="33">
          <cell r="B33" t="str">
            <v>ΓΡΕΝΔΑ ΜΑΡΙΑ</v>
          </cell>
          <cell r="C33">
            <v>2012</v>
          </cell>
          <cell r="E33" t="str">
            <v>ΠΑΣ ΠΡΩΤΕΑΣ ΑΛΕΞ/ΠΟΛΗΣ</v>
          </cell>
        </row>
        <row r="34">
          <cell r="B34" t="str">
            <v>ΣΕΙΝΗ ΕΜΜΕΛΙΑ</v>
          </cell>
          <cell r="C34">
            <v>2013</v>
          </cell>
          <cell r="E34" t="str">
            <v>ΠΑΣ ΠΡΩΤΕΑΣ ΑΛΕΞ/ΠΟΛΗΣ</v>
          </cell>
        </row>
        <row r="35">
          <cell r="B35" t="str">
            <v>ΜΙΝΤΟΓΛΟΥ ΑΝΑΣΤΑΣΙΑ</v>
          </cell>
          <cell r="C35">
            <v>2013</v>
          </cell>
          <cell r="E35" t="str">
            <v>ΠΑΣ ΠΡΩΤΕΑΣ ΑΛΕΞ/ΠΟΛΗΣ</v>
          </cell>
        </row>
        <row r="36">
          <cell r="B36" t="str">
            <v>ΡΑΛΛΗ ΑΙΚΑΤΕΡΙΝΗ</v>
          </cell>
          <cell r="C36">
            <v>2013</v>
          </cell>
          <cell r="E36" t="str">
            <v>ΠΑΣ ΠΡΩΤΕΑΣ ΑΛΕΞ/ΠΟΛΗΣ</v>
          </cell>
        </row>
        <row r="37">
          <cell r="B37" t="str">
            <v>ΠΑΠΑΓΙΑΝΝΑΚΗ ΠΑΝΑΓΙΩΤΑ</v>
          </cell>
          <cell r="C37">
            <v>2013</v>
          </cell>
          <cell r="E37" t="str">
            <v>ΠΑΣ ΠΡΩΤΕΑΣ ΑΛΕΞ/ΠΟΛΗΣ</v>
          </cell>
        </row>
        <row r="38">
          <cell r="B38" t="str">
            <v>ΓΛΗΝΙΑ ΑΝΝΑ</v>
          </cell>
          <cell r="C38">
            <v>2013</v>
          </cell>
          <cell r="E38" t="str">
            <v>ΠΑΣ ΠΡΩΤΕΑΣ ΑΛΕΞ/ΠΟΛΗΣ</v>
          </cell>
        </row>
        <row r="39">
          <cell r="B39" t="str">
            <v>ΑΛΟΙΜΟΝΟΥ ΑΡΤΕΜΙΣ</v>
          </cell>
          <cell r="C39">
            <v>2013</v>
          </cell>
          <cell r="E39" t="str">
            <v>ΠΑΣ ΠΡΩΤΕΑΣ ΑΛΕΞ/ΠΟΛΗΣ</v>
          </cell>
        </row>
        <row r="41">
          <cell r="B41" t="str">
            <v>ΕΛΕΥΘΕΡΙΟΥ ΙΩΑΝΝΑ</v>
          </cell>
          <cell r="C41">
            <v>2013</v>
          </cell>
          <cell r="E41" t="str">
            <v>ΠΑΣ ΠΡΩΤΕΑΣ ΑΛΕΞ/ΠΟΛΗΣ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Φύλλο1"/>
    </sheetNames>
    <sheetDataSet>
      <sheetData sheetId="0">
        <row r="37">
          <cell r="C37" t="str">
            <v>ΑΣΤΡΕΙΝΙΔΟΥ ΒΑΣΙΛΙΚΗ</v>
          </cell>
          <cell r="D37">
            <v>2006</v>
          </cell>
          <cell r="E37">
            <v>357031</v>
          </cell>
          <cell r="F37" t="str">
            <v>ΟΦΚΑ ΣΕΡΡΕΣ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ΑΘΛΗΤΡΙΩΝ"/>
    </sheetNames>
    <sheetDataSet>
      <sheetData sheetId="0">
        <row r="10">
          <cell r="B10" t="str">
            <v>ΚΥΡΙΑΚΙΔΟΥ ΚΛΕΑΝΘΗ</v>
          </cell>
          <cell r="C10">
            <v>2009</v>
          </cell>
          <cell r="D10">
            <v>380036</v>
          </cell>
          <cell r="E10" t="str">
            <v>ΑΠΣ ΔΙΟΜΗΔΗΣ ΞΑΝΘΗΣ</v>
          </cell>
        </row>
        <row r="11">
          <cell r="B11" t="str">
            <v>ΤΟΥΡΑΤΖΙΔΟΥ ΕΥΑΓΓΕΛΙΑ</v>
          </cell>
          <cell r="C11">
            <v>2009</v>
          </cell>
          <cell r="D11">
            <v>395830</v>
          </cell>
          <cell r="E11" t="str">
            <v>ΑΠΣ ΔΙΟΜΗΔΗΣ ΞΑΝΘΗΣ</v>
          </cell>
        </row>
        <row r="12">
          <cell r="B12" t="str">
            <v>ΧΑΤΖΙΔΟΥ ΚΡΙΣΤΙΝΑ</v>
          </cell>
          <cell r="C12">
            <v>2009</v>
          </cell>
          <cell r="D12">
            <v>401714</v>
          </cell>
          <cell r="E12" t="str">
            <v>ΑΠΣ ΔΙΟΜΗΔΗΣ ΞΑΝΘΗΣ</v>
          </cell>
        </row>
        <row r="13">
          <cell r="B13" t="str">
            <v>ΓΑΝΙΔΟΥ ΤΑΤΙΑΝΑ</v>
          </cell>
          <cell r="C13">
            <v>2011</v>
          </cell>
          <cell r="D13">
            <v>383237</v>
          </cell>
          <cell r="E13" t="str">
            <v>ΑΠΣ ΔΙΟΜΗΔΗΣ ΞΑΝΘΗΣ</v>
          </cell>
        </row>
        <row r="15">
          <cell r="B15" t="str">
            <v>ΔΕΜΕΤΟΥ ΕΛΠΙΔΑ</v>
          </cell>
          <cell r="C15">
            <v>2012</v>
          </cell>
          <cell r="D15">
            <v>257</v>
          </cell>
          <cell r="E15" t="str">
            <v>ΑΠΣ ΔΙΟΜΗΔΗΣ ΞΑΝΘΗΣ</v>
          </cell>
        </row>
        <row r="16">
          <cell r="B16" t="str">
            <v>ΧΑΤΖΙΔΟΥ ΜΑΡΙΑ</v>
          </cell>
          <cell r="C16">
            <v>2012</v>
          </cell>
          <cell r="D16">
            <v>123</v>
          </cell>
          <cell r="E16" t="str">
            <v>ΑΠΣ ΔΙΟΜΗΔΗΣ ΞΑΝΘΗΣ</v>
          </cell>
        </row>
        <row r="17">
          <cell r="B17" t="str">
            <v>ΓΕΩΡΓΙΑΔΟΥ ΙΦΙΓΕΝΕΙΑ</v>
          </cell>
          <cell r="C17">
            <v>2011</v>
          </cell>
          <cell r="E17" t="str">
            <v>ΑΠΣ ΔΙΟΜΗΔΗΣ ΞΑΝΘΗΣ</v>
          </cell>
        </row>
        <row r="18">
          <cell r="B18" t="str">
            <v>ΜΥΛΩΝΟΠΟΥΛΟΥ ΚΩΝ/ΝΑ</v>
          </cell>
          <cell r="C18">
            <v>2011</v>
          </cell>
          <cell r="E18" t="str">
            <v>ΑΠΣ ΔΙΟΜΗΔΗΣ ΞΑΝΘΗΣ</v>
          </cell>
        </row>
        <row r="20">
          <cell r="B20" t="str">
            <v>ΠΛΑΚΟΣΑ ΑΜΑΛΙΑ</v>
          </cell>
          <cell r="C20">
            <v>2011</v>
          </cell>
          <cell r="E20" t="str">
            <v>ΑΠΣ ΔΙΟΜΗΔΗΣ ΞΑΝΘΗΣ</v>
          </cell>
        </row>
        <row r="23">
          <cell r="B23" t="str">
            <v>ΒΑΚΑΛΗ ΜΑΡΙΑ</v>
          </cell>
          <cell r="C23">
            <v>2013</v>
          </cell>
          <cell r="E23" t="str">
            <v>ΑΠΣ ΔΙΟΜΗΔΗΣ ΞΑΝΘΗΣ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ΑΘΛΗΤΡΙΩΝ"/>
    </sheetNames>
    <sheetDataSet>
      <sheetData sheetId="0">
        <row r="10">
          <cell r="B10" t="str">
            <v>ΚΥΡΙΑΚΙΔΟΥ ΕΥΑΓΓΕΛΙΑ</v>
          </cell>
        </row>
        <row r="12">
          <cell r="B12" t="str">
            <v>ΓΚΙΤΑ ΚΑΜΕΛΙΑ</v>
          </cell>
          <cell r="C12">
            <v>2008</v>
          </cell>
          <cell r="D12">
            <v>370089</v>
          </cell>
          <cell r="E12" t="str">
            <v>ΑΠΟΦΚΑ ΞΑΝΘΗΣ</v>
          </cell>
        </row>
        <row r="13">
          <cell r="B13" t="str">
            <v>ΔΕΛΗΤΖΟΓΛΟΥ ΕΥΘΥΜΙΑ</v>
          </cell>
          <cell r="C13">
            <v>2008</v>
          </cell>
          <cell r="D13">
            <v>371329</v>
          </cell>
          <cell r="E13" t="str">
            <v>ΑΠΟΦΚΑ ΞΑΝΘΗΣ</v>
          </cell>
        </row>
        <row r="14">
          <cell r="B14" t="str">
            <v>ΤΣΑΦΑΡΑΚΗ ΒΑΣΙΛΙΚΗ</v>
          </cell>
          <cell r="C14">
            <v>2008</v>
          </cell>
          <cell r="D14">
            <v>394613</v>
          </cell>
          <cell r="E14" t="str">
            <v>ΑΠΟΦΚΑ ΞΑΝΘΗΣ</v>
          </cell>
        </row>
        <row r="21">
          <cell r="B21" t="str">
            <v>ΛΑΙΝΑ ΑΝΑΣΤΑΣΙΑ ΣΤΑΥΡΟΥΛΑ</v>
          </cell>
          <cell r="C21">
            <v>2009</v>
          </cell>
          <cell r="D21">
            <v>396074</v>
          </cell>
          <cell r="E21" t="str">
            <v>ΑΠΟΦΚΑ ΞΑΝΘΗΣ</v>
          </cell>
        </row>
        <row r="29">
          <cell r="B29" t="str">
            <v>ΓΙΑΝΚΑΝΙΔΟΥ ΙΩΑΝΝΑ</v>
          </cell>
          <cell r="C29">
            <v>2009</v>
          </cell>
          <cell r="D29">
            <v>403189</v>
          </cell>
          <cell r="E29" t="str">
            <v>ΑΠΟΦΚΑ ΞΑΝΘΗΣ</v>
          </cell>
        </row>
        <row r="30">
          <cell r="B30" t="str">
            <v>ΣΟΛΩΜΟΥ ΜΑΡΙΑ- ΕΥΘΑΛΙΑ</v>
          </cell>
          <cell r="C30">
            <v>2009</v>
          </cell>
          <cell r="D30">
            <v>404355</v>
          </cell>
          <cell r="E30" t="str">
            <v>ΑΠΟΦΚΑ ΞΑΝΘΗΣ</v>
          </cell>
        </row>
        <row r="31">
          <cell r="B31" t="str">
            <v>ΚΑΡΑΠΙΠΕΡΗ ΒΑΣΙΛΙΚΗ ΝΙΚΟΛΙΝΑ</v>
          </cell>
          <cell r="C31">
            <v>2010</v>
          </cell>
          <cell r="D31">
            <v>378667</v>
          </cell>
          <cell r="E31" t="str">
            <v>ΑΠΟΦΚΑ ΞΑΝΘΗΣ</v>
          </cell>
        </row>
        <row r="34">
          <cell r="B34" t="str">
            <v>ΚΑΜΠΑΚΤΣΑΛΗ ΕΥΠΡΑΞΙΑ</v>
          </cell>
          <cell r="C34">
            <v>2011</v>
          </cell>
          <cell r="D34">
            <v>404361</v>
          </cell>
          <cell r="E34" t="str">
            <v>ΑΠΟΦΚΑ ΞΑΝΘΗΣ</v>
          </cell>
        </row>
        <row r="35">
          <cell r="B35" t="str">
            <v>ΣΟΛΟΜΩΝΙΔΟΥ ΕΛΕΥΘΕΡΙΑ</v>
          </cell>
          <cell r="C35">
            <v>2011</v>
          </cell>
          <cell r="D35">
            <v>404362</v>
          </cell>
          <cell r="E35" t="str">
            <v>ΑΠΟΦΚΑ ΞΑΝΘΗΣ</v>
          </cell>
        </row>
        <row r="37">
          <cell r="B37" t="str">
            <v>ΣΤΕΦΑΝΟΥ ΑΓΑΠΗ</v>
          </cell>
          <cell r="C37">
            <v>2012</v>
          </cell>
          <cell r="D37">
            <v>59</v>
          </cell>
          <cell r="E37" t="str">
            <v>ΑΠΟΦΚΑ ΞΑΝΘΗΣ</v>
          </cell>
        </row>
        <row r="39">
          <cell r="B39" t="str">
            <v>ΣΑΙΛΑΚΗ ΝΕΦΕΛΗ</v>
          </cell>
          <cell r="C39">
            <v>2013</v>
          </cell>
          <cell r="E39" t="str">
            <v>ΑΠΟΦΚΑ ΞΑΝΘΗΣ</v>
          </cell>
        </row>
        <row r="41">
          <cell r="B41" t="str">
            <v>ΣΑΡΚΑΒΟΥ ΕΛΕΝΗ -ΑΝΑΣΤΑΣΙΑ</v>
          </cell>
          <cell r="C41">
            <v>2013</v>
          </cell>
          <cell r="E41" t="str">
            <v>ΑΠΟΦΚΑ ΞΑΝΘΗΣ</v>
          </cell>
        </row>
        <row r="42">
          <cell r="B42" t="str">
            <v>ΚΑΜΠΑΚΤΣΑΛΗ ΑΙΚΑΤΕΡΙΝΗ</v>
          </cell>
          <cell r="C42">
            <v>2013</v>
          </cell>
          <cell r="E42" t="str">
            <v>ΑΠΟΦΚΑ ΞΑΝΘΗΣ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ΑΘΛΗΤΡΙΩΝ"/>
    </sheetNames>
    <sheetDataSet>
      <sheetData sheetId="0">
        <row r="11">
          <cell r="B11" t="str">
            <v>ΓΚΑΤΖΙΟΥ ΑΝΔΡΙΑΝΑ</v>
          </cell>
          <cell r="C11">
            <v>2009</v>
          </cell>
          <cell r="D11">
            <v>388227</v>
          </cell>
          <cell r="E11" t="str">
            <v>ΔΡΟΜΕΑΣ ΘΡΑΚΗΣ</v>
          </cell>
        </row>
        <row r="13">
          <cell r="B13" t="str">
            <v>ΛΑΖΑΡΙΔΟΥ ΒΑΓΙΑ</v>
          </cell>
          <cell r="C13">
            <v>2011</v>
          </cell>
          <cell r="D13">
            <v>251</v>
          </cell>
          <cell r="E13" t="str">
            <v>ΔΡΟΜΕΑΣ ΘΡΑΚΗΣ</v>
          </cell>
        </row>
        <row r="16">
          <cell r="B16" t="str">
            <v>ΡΑΝΤΕΒΑ ΠΕΤΙΑ</v>
          </cell>
          <cell r="C16">
            <v>2009</v>
          </cell>
          <cell r="D16" t="str">
            <v>ΣΕΓΑΣ</v>
          </cell>
          <cell r="E16" t="str">
            <v>ΔΡΟΜΕΑΣ ΘΡΑΚΗΣ</v>
          </cell>
        </row>
        <row r="19">
          <cell r="B19" t="str">
            <v>ΤΖΙΑΜΠΑΖΙΔΟΥ ΖΩΗ</v>
          </cell>
          <cell r="C19">
            <v>2012</v>
          </cell>
          <cell r="D19">
            <v>252</v>
          </cell>
          <cell r="E19" t="str">
            <v>ΔΡΟΜΕΑΣ ΘΡΑΚΗΣ</v>
          </cell>
        </row>
        <row r="20">
          <cell r="B20" t="str">
            <v>ΣΑΒΒΙΔΗ ΧΡΥΣΑΝΘΗ</v>
          </cell>
          <cell r="C20">
            <v>2012</v>
          </cell>
          <cell r="D20" t="str">
            <v>ΑΝΕΥ</v>
          </cell>
          <cell r="E20" t="str">
            <v>ΔΡΟΜΕΑΣ ΘΡΑΚΗΣ</v>
          </cell>
        </row>
        <row r="22">
          <cell r="B22" t="str">
            <v>ΜΥΛΩΝΑ ΧΡΙΣΤΙΝΑ</v>
          </cell>
          <cell r="C22">
            <v>2013</v>
          </cell>
          <cell r="D22" t="str">
            <v>ΑΝΕΥ</v>
          </cell>
          <cell r="E22" t="str">
            <v>ΔΡΟΜΕΑΣ ΘΡΑΚΗΣ</v>
          </cell>
        </row>
        <row r="24">
          <cell r="B24" t="str">
            <v>ΜΑΡΙΝΙΔΟΥ ΦΩΤΕΙΝΗ</v>
          </cell>
          <cell r="C24">
            <v>2010</v>
          </cell>
          <cell r="D24">
            <v>397078</v>
          </cell>
          <cell r="E24" t="str">
            <v>ΔΡΟΜΕΑΣ ΘΡΑΚΗΣ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ΑΘΛΗΤΡΙΩΝ"/>
    </sheetNames>
    <sheetDataSet>
      <sheetData sheetId="0">
        <row r="10">
          <cell r="B10" t="str">
            <v xml:space="preserve">ΠΑΠΑΖΟΓΛΟΥ ΑΙΜΙΛΙΑ </v>
          </cell>
        </row>
        <row r="14">
          <cell r="B14" t="str">
            <v>ΛΑΙΝΙΔΟΥ ΙΩΑΝΝΑ</v>
          </cell>
          <cell r="C14">
            <v>2013</v>
          </cell>
          <cell r="D14" t="str">
            <v>Δ.Υ</v>
          </cell>
          <cell r="E14" t="str">
            <v>ΜΠΣ ΟΛΥΜΠΙΑΔΑ</v>
          </cell>
        </row>
        <row r="18">
          <cell r="B18" t="str">
            <v xml:space="preserve">ΠΑΛΛΗ ΑΝΑΣΤΑΣΙΑ </v>
          </cell>
          <cell r="C18">
            <v>2012</v>
          </cell>
          <cell r="D18" t="str">
            <v>Δ.Υ</v>
          </cell>
          <cell r="E18" t="str">
            <v>ΜΠΣ ΟΛΥΜΠΙΑΔΑ</v>
          </cell>
        </row>
        <row r="20">
          <cell r="B20" t="str">
            <v>ΣΚΟΠΙΑΝΟΥ ΕΛΕΝΑ</v>
          </cell>
          <cell r="C20">
            <v>2012</v>
          </cell>
          <cell r="D20" t="str">
            <v>Δ.Υ</v>
          </cell>
          <cell r="E20" t="str">
            <v>ΜΠΣ ΟΛΥΜΠΙΑΔΑ</v>
          </cell>
        </row>
        <row r="21">
          <cell r="B21" t="str">
            <v>ΣΤΑΙΚΙΔΗ ΑΝΑΣΤΑΣΙΑ</v>
          </cell>
          <cell r="C21">
            <v>2013</v>
          </cell>
          <cell r="D21" t="str">
            <v>Δ.Υ</v>
          </cell>
          <cell r="E21" t="str">
            <v>ΜΠΣ ΟΛΥΜΠΙΑΔΑ</v>
          </cell>
        </row>
        <row r="24">
          <cell r="B24" t="str">
            <v>ΚΩΝ/ΝΟΥ ΘΕΩΝΗ</v>
          </cell>
          <cell r="C24">
            <v>2009</v>
          </cell>
          <cell r="D24">
            <v>379315</v>
          </cell>
          <cell r="E24" t="str">
            <v>ΜΠΣ ΟΛΥΜΠΙΑΔΑ</v>
          </cell>
        </row>
        <row r="25">
          <cell r="B25" t="str">
            <v>ΑΜΕΡΙΚΑΝΟΥ ΜΕΛΙΣΣΙΝΗ</v>
          </cell>
          <cell r="C25">
            <v>2012</v>
          </cell>
          <cell r="D25" t="str">
            <v>Δ.Υ</v>
          </cell>
          <cell r="E25" t="str">
            <v>ΜΠΣ ΟΛΥΜΠΙΑΔΑ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ΑΘΛΗΤΩΝ"/>
      <sheetName val="Φύλλο1"/>
    </sheetNames>
    <sheetDataSet>
      <sheetData sheetId="0">
        <row r="10">
          <cell r="B10" t="str">
            <v>ΜΙΧΑΛΑΚΗΣ ΣΥΜΕΩΝ</v>
          </cell>
          <cell r="C10">
            <v>2007</v>
          </cell>
          <cell r="D10">
            <v>376677</v>
          </cell>
          <cell r="E10" t="str">
            <v>ΟΦΚΑ ΣΕΡΡΕΣ</v>
          </cell>
        </row>
        <row r="13">
          <cell r="B13" t="str">
            <v>ΣΙΚΑΛΟΣ ΓΕΩΡΓΙΟΣ</v>
          </cell>
          <cell r="C13">
            <v>1965</v>
          </cell>
          <cell r="D13">
            <v>111478</v>
          </cell>
          <cell r="E13" t="str">
            <v>ΟΦΚΑ ΣΕΡΡΕΣ</v>
          </cell>
        </row>
        <row r="14">
          <cell r="B14" t="str">
            <v>ΤΑΧΜΑΖΙΔΗΣ ΣΤΥΛΙΑΝΟΣ</v>
          </cell>
          <cell r="C14">
            <v>2007</v>
          </cell>
          <cell r="E14" t="str">
            <v>ΟΦΚΑ ΣΕΡΡΕΣ</v>
          </cell>
        </row>
      </sheetData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ΑΘΛΗΤΩΝ"/>
      <sheetName val="Φύλλο1"/>
    </sheetNames>
    <sheetDataSet>
      <sheetData sheetId="0">
        <row r="245">
          <cell r="C245">
            <v>2009</v>
          </cell>
          <cell r="D245">
            <v>381158</v>
          </cell>
        </row>
      </sheetData>
      <sheetData sheetId="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ΑΘΛΗΤΡΙΩΝ"/>
    </sheetNames>
    <sheetDataSet>
      <sheetData sheetId="0">
        <row r="14">
          <cell r="B14" t="str">
            <v>ΠΑΠΑΔΟΠΟΥΛΟΥ ΑΝΑΣΤ</v>
          </cell>
          <cell r="C14">
            <v>2008</v>
          </cell>
          <cell r="D14">
            <v>393295</v>
          </cell>
          <cell r="E14" t="str">
            <v>Α.Ο.ΔΡΑΜΑΣ</v>
          </cell>
        </row>
        <row r="18">
          <cell r="B18" t="str">
            <v>ΣΑΡΡΙΔΟΥ ΑΙΚΑΤΕΡΙΝΗ</v>
          </cell>
          <cell r="C18">
            <v>2008</v>
          </cell>
          <cell r="D18">
            <v>395762</v>
          </cell>
          <cell r="E18" t="str">
            <v>Α.Ο.ΔΡΑΜΑΣ</v>
          </cell>
        </row>
        <row r="20">
          <cell r="B20" t="str">
            <v>ΑΔΑΜΙΔΟΥ ΓΕΩΡΓΙΑ</v>
          </cell>
          <cell r="C20">
            <v>2011</v>
          </cell>
          <cell r="D20" t="str">
            <v>ΣΕΓΑΣ</v>
          </cell>
          <cell r="E20" t="str">
            <v>Α.Ο.ΔΡΑΜΑΣ</v>
          </cell>
        </row>
        <row r="22">
          <cell r="B22" t="str">
            <v>ΠΑΝΤΕΛΙΔΟΥ ΡΑΦΑΗΛΙΑ</v>
          </cell>
          <cell r="C22">
            <v>2010</v>
          </cell>
          <cell r="D22" t="str">
            <v>ΣΕΓΑΣ</v>
          </cell>
        </row>
        <row r="23">
          <cell r="B23" t="str">
            <v>ΚΟΤΣΙ ΘΕΚΛΑ</v>
          </cell>
          <cell r="C23">
            <v>2011</v>
          </cell>
          <cell r="D23" t="str">
            <v>ΣΕΓΑΣ</v>
          </cell>
          <cell r="E23" t="str">
            <v>Α.Ο.ΔΡΑΜΑΣ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ΑΘΛΗΤΡΙΩΝ"/>
    </sheetNames>
    <sheetDataSet>
      <sheetData sheetId="0">
        <row r="21">
          <cell r="B21" t="str">
            <v xml:space="preserve">ΧΡΙΣΤΑΚΗ ΣΤΕΦΑΝΙΑ </v>
          </cell>
          <cell r="C21">
            <v>2010</v>
          </cell>
          <cell r="D21">
            <v>403504</v>
          </cell>
          <cell r="E21" t="str">
            <v>ΣΚΑ ΔΡΑΜΑΣ</v>
          </cell>
        </row>
        <row r="22">
          <cell r="B22" t="str">
            <v>ΒΟΥΚΕΛΑΤΟΥ ΑΥΓΗ</v>
          </cell>
          <cell r="C22">
            <v>2010</v>
          </cell>
          <cell r="D22">
            <v>397431</v>
          </cell>
          <cell r="E22" t="str">
            <v>ΣΚΑ ΔΡΑΜΑΣ</v>
          </cell>
        </row>
        <row r="25">
          <cell r="B25" t="str">
            <v>ΙΩΑΝΝΙΔΟΥ ΗΛΙΑΝΑ</v>
          </cell>
          <cell r="C25">
            <v>2011</v>
          </cell>
          <cell r="D25">
            <v>403502</v>
          </cell>
          <cell r="E25" t="str">
            <v>ΣΚΑ ΔΡΑΜΑΣ</v>
          </cell>
        </row>
        <row r="29">
          <cell r="B29" t="str">
            <v>ΜΟΣΙΑΛΟΥ ΔΗΜΗΤΡΑ</v>
          </cell>
          <cell r="C29">
            <v>2011</v>
          </cell>
          <cell r="D29" t="str">
            <v>ΣΕΓΑΣ</v>
          </cell>
          <cell r="E29" t="str">
            <v>ΣΚΑ ΔΡΑΜΑΣ</v>
          </cell>
        </row>
        <row r="30">
          <cell r="B30" t="str">
            <v>ΔΙΚΜΑΝΗ ΧΑΡΑ</v>
          </cell>
          <cell r="C30">
            <v>2011</v>
          </cell>
          <cell r="D30" t="str">
            <v>ΣΕΓΑΣ</v>
          </cell>
          <cell r="E30" t="str">
            <v>ΣΚΑ ΔΡΑΜΑΣ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ΑΘΛΗΤΩΝ"/>
    </sheetNames>
    <sheetDataSet>
      <sheetData sheetId="0">
        <row r="10">
          <cell r="B10" t="str">
            <v>ΣΕΡΕΦΙΑΣ  ΔΗΜΗΤΡΗΣ</v>
          </cell>
          <cell r="C10">
            <v>2001</v>
          </cell>
          <cell r="D10">
            <v>371971</v>
          </cell>
          <cell r="E10" t="str">
            <v>Α.Ο.ΚΑΒΑΛΑ</v>
          </cell>
        </row>
        <row r="11">
          <cell r="B11" t="str">
            <v>ΠΟΥΛΗΣ ΔΗΜΗΤΡΗΣ</v>
          </cell>
          <cell r="C11">
            <v>2007</v>
          </cell>
          <cell r="D11">
            <v>367677</v>
          </cell>
          <cell r="E11" t="str">
            <v>Α.Ο.ΚΑΒΑΛΑ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ΑΘΛΗΤΩΝ"/>
    </sheetNames>
    <sheetDataSet>
      <sheetData sheetId="0">
        <row r="14">
          <cell r="B14" t="str">
            <v>ΒΟΣΝΑΚΙΔΗΣ ΖΗΣΗΣ</v>
          </cell>
          <cell r="C14">
            <v>2004</v>
          </cell>
          <cell r="D14" t="str">
            <v>ΜΕΤΑΓΡΑΦΗ</v>
          </cell>
          <cell r="E14" t="str">
            <v>Π.Α.Σ. ΡΗΣΣΟΣ</v>
          </cell>
        </row>
        <row r="15">
          <cell r="B15" t="str">
            <v>ΠΑΡΑΣΚΕΥΑΪΔΗΣ ΦΩΤΙΟΣ</v>
          </cell>
          <cell r="C15">
            <v>2007</v>
          </cell>
          <cell r="D15">
            <v>382304</v>
          </cell>
          <cell r="E15" t="str">
            <v>Π.Α.Σ. ΡΗΣΣΟΣ</v>
          </cell>
        </row>
        <row r="16">
          <cell r="B16" t="str">
            <v>ΚΟΥΤΣΟΔΙΜΑΚΗΣ ΑΛΕΞΑΝΔΡΟΣ</v>
          </cell>
          <cell r="C16">
            <v>2007</v>
          </cell>
          <cell r="D16" t="str">
            <v>ΣΕΓΑΣ</v>
          </cell>
          <cell r="E16" t="str">
            <v>Π.Α.Σ. ΡΗΣΣΟΣ</v>
          </cell>
        </row>
        <row r="18">
          <cell r="B18" t="str">
            <v>ΣΤΑΝΙΤΣΑΣ ΘΕΟΦΑΝΗΣ</v>
          </cell>
          <cell r="C18">
            <v>2008</v>
          </cell>
          <cell r="D18">
            <v>401811</v>
          </cell>
          <cell r="E18" t="str">
            <v>Π.Α.Σ. ΡΗΣΣΟΣ</v>
          </cell>
        </row>
        <row r="20">
          <cell r="B20" t="str">
            <v>ΤΑΣΙΔΗΣ ΚΩΝΣΤΑΝΤΙΝΟΣ</v>
          </cell>
          <cell r="C20">
            <v>2011</v>
          </cell>
          <cell r="D20">
            <v>402024</v>
          </cell>
          <cell r="E20" t="str">
            <v>Π.Α.Σ. ΡΗΣΣΟΣ</v>
          </cell>
        </row>
        <row r="21">
          <cell r="B21" t="str">
            <v>ΛΑΔΟΠΟΥΛΟΣ ΔΗΜΗΤΡΙΟΣ</v>
          </cell>
          <cell r="C21">
            <v>2011</v>
          </cell>
          <cell r="D21">
            <v>400603</v>
          </cell>
          <cell r="E21" t="str">
            <v>Π.Α.Σ. ΡΗΣΣΟΣ</v>
          </cell>
        </row>
        <row r="24">
          <cell r="B24" t="str">
            <v>ΣΕΡΑΦΙΔΗΣ ΧΡΗΣΤΟΣ</v>
          </cell>
          <cell r="C24">
            <v>2005</v>
          </cell>
          <cell r="D24">
            <v>350081</v>
          </cell>
          <cell r="E24" t="str">
            <v>Π.Α.Σ. ΡΗΣΣΟΣ</v>
          </cell>
        </row>
        <row r="25">
          <cell r="B25" t="str">
            <v>ΣΤΟΓΙΑΝΤΖΑΚΗΣ ΧΡΗΣΤΟΣ</v>
          </cell>
          <cell r="C25">
            <v>2005</v>
          </cell>
          <cell r="D25">
            <v>376783</v>
          </cell>
          <cell r="E25" t="str">
            <v>Π.Α.Σ. ΡΗΣΣΟΣ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ΑΘΛΗΤΩΝ"/>
    </sheetNames>
    <sheetDataSet>
      <sheetData sheetId="0">
        <row r="13">
          <cell r="B13" t="str">
            <v>ΣΤΟΪΜΕΝΟΥ ΑΓΓΕΛΟΣ</v>
          </cell>
          <cell r="C13">
            <v>2007</v>
          </cell>
          <cell r="D13">
            <v>399007</v>
          </cell>
          <cell r="E13" t="str">
            <v>Α.Ο.ΔΡΑΜΑΣ</v>
          </cell>
        </row>
        <row r="14">
          <cell r="B14" t="str">
            <v>ΚΟΤΣΙ ΓΕΩΡΓΙΟΣ</v>
          </cell>
          <cell r="C14">
            <v>2007</v>
          </cell>
          <cell r="D14">
            <v>395764</v>
          </cell>
          <cell r="E14" t="str">
            <v>Α.Ο.ΔΡΑΜΑΣ</v>
          </cell>
        </row>
        <row r="15">
          <cell r="B15" t="str">
            <v>ΜΩΥΣΗΣ ΒΑΣΙΛΕΙΟΣ</v>
          </cell>
          <cell r="C15">
            <v>2010</v>
          </cell>
          <cell r="D15">
            <v>401558</v>
          </cell>
          <cell r="E15" t="str">
            <v>Α.Ο.ΔΡΑΜΑΣ</v>
          </cell>
        </row>
        <row r="18">
          <cell r="B18" t="str">
            <v>ΠΟΛΥΧΡΟΝΙΔΗΣ Δ. ΧΡΗΣΤΟΣ</v>
          </cell>
          <cell r="C18">
            <v>2011</v>
          </cell>
          <cell r="D18">
            <v>404232</v>
          </cell>
          <cell r="E18" t="str">
            <v>Α.Ο.ΔΡΑΜΑΣ</v>
          </cell>
        </row>
        <row r="21">
          <cell r="B21" t="str">
            <v>ΑΜΟΙΡΙΔΗΣ ΓΕΩΡΓΙΟΣ</v>
          </cell>
          <cell r="C21">
            <v>2012</v>
          </cell>
          <cell r="D21" t="str">
            <v>ΣΕΓΑΣ</v>
          </cell>
          <cell r="E21" t="str">
            <v>Α.Ο.ΔΡΑΜΑΣ</v>
          </cell>
        </row>
        <row r="22">
          <cell r="B22" t="str">
            <v>ΘΕΟΔΟΣΙΑΔΗΣ ΙΩΑΝΝΗΣ</v>
          </cell>
          <cell r="C22">
            <v>2012</v>
          </cell>
          <cell r="D22" t="str">
            <v>ΣΕΓΑΣ</v>
          </cell>
          <cell r="E22" t="str">
            <v>Α.Ο.ΔΡΑΜΑΣ</v>
          </cell>
        </row>
        <row r="23">
          <cell r="B23" t="str">
            <v>ΚΕΤΕΤΖΙΔΗΣ ΚΩΝ/ΝΟΣ</v>
          </cell>
          <cell r="C23">
            <v>2012</v>
          </cell>
          <cell r="D23" t="str">
            <v>ΣΕΓΑΣ</v>
          </cell>
          <cell r="E23" t="str">
            <v>Α.Ο.ΔΡΑΜΑΣ</v>
          </cell>
        </row>
        <row r="25">
          <cell r="B25" t="str">
            <v>ΠΑΝΤΕΛΙΔΗΣ ΚΩΝ/ΝΟΣ</v>
          </cell>
          <cell r="C25">
            <v>2012</v>
          </cell>
          <cell r="D25" t="str">
            <v>ΣΕΓΑΣ</v>
          </cell>
          <cell r="E25" t="str">
            <v>Α.Ο.ΔΡΑΜΑΣ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ΑΘΛΗΤΩΝ"/>
    </sheetNames>
    <sheetDataSet>
      <sheetData sheetId="0">
        <row r="10">
          <cell r="B10" t="str">
            <v>ΜΑΥΡΟΠΟΥΛΟΣ ΚΩΝ/ΙΝΟΣ</v>
          </cell>
          <cell r="C10">
            <v>2006</v>
          </cell>
          <cell r="D10">
            <v>371827</v>
          </cell>
          <cell r="E10" t="str">
            <v>ΟΚΑΚ</v>
          </cell>
        </row>
        <row r="11">
          <cell r="B11" t="str">
            <v>ΠΑΠΑΘΑΝΑΣΙΟΥ ΛΑΖΑΡΟΣ</v>
          </cell>
          <cell r="C11">
            <v>2006</v>
          </cell>
          <cell r="D11">
            <v>361154</v>
          </cell>
          <cell r="E11" t="str">
            <v>ΟΚΑΚ</v>
          </cell>
        </row>
        <row r="12">
          <cell r="B12" t="str">
            <v>ΠΑΠΑΘΑΝΑΣΙΟΥ ΣΟΦΟΚΛΗΣ</v>
          </cell>
          <cell r="C12">
            <v>2006</v>
          </cell>
          <cell r="D12">
            <v>361155</v>
          </cell>
          <cell r="E12" t="str">
            <v>ΟΚΑΚ</v>
          </cell>
        </row>
        <row r="13">
          <cell r="B13" t="str">
            <v>ΣΙΔΕΡΙΔΗΣ ΑΒΡΑΑΜ</v>
          </cell>
          <cell r="C13">
            <v>2009</v>
          </cell>
          <cell r="D13">
            <v>399434</v>
          </cell>
          <cell r="E13" t="str">
            <v>ΟΚΑΚ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ΑΘΛΗΤΩΝ"/>
    </sheetNames>
    <sheetDataSet>
      <sheetData sheetId="0">
        <row r="10">
          <cell r="B10" t="str">
            <v>ΑΠΟΣΤΟΛΙΔΗΣ ΝΙΚΟΛΑΟΣ</v>
          </cell>
          <cell r="C10">
            <v>2008</v>
          </cell>
          <cell r="D10">
            <v>400445</v>
          </cell>
          <cell r="E10" t="str">
            <v>ΜΠΣ ΟΛΥΜΠΙΑΔΑ</v>
          </cell>
        </row>
        <row r="11">
          <cell r="B11" t="str">
            <v>ΤΑΚΟΣ ΑΓΓΕΛΟΣ</v>
          </cell>
          <cell r="C11">
            <v>2007</v>
          </cell>
          <cell r="D11">
            <v>389984</v>
          </cell>
          <cell r="E11" t="str">
            <v>ΜΠΣ ΟΛΥΜΠΙΑΔΑ</v>
          </cell>
        </row>
        <row r="13">
          <cell r="B13" t="str">
            <v>ΚΑΠΟΛΑΣ ΓΕΩΡΓΙΟΣ</v>
          </cell>
          <cell r="C13">
            <v>2009</v>
          </cell>
          <cell r="D13">
            <v>382620</v>
          </cell>
          <cell r="E13" t="str">
            <v>ΜΠΣ ΟΛΥΜΠΙΑΔΑ</v>
          </cell>
        </row>
        <row r="14">
          <cell r="B14" t="str">
            <v>ΤΣΕΛΙΔΗΣ ΜΙΧΑΛΗΣ</v>
          </cell>
          <cell r="C14">
            <v>2011</v>
          </cell>
          <cell r="D14">
            <v>382626</v>
          </cell>
          <cell r="E14" t="str">
            <v>ΜΠΣ ΟΛΥΜΠΙΑΔΑ</v>
          </cell>
        </row>
        <row r="23">
          <cell r="B23" t="str">
            <v>ΣΚΟΔΡΑΣ ΣΤΕΡΓΙΟΣ</v>
          </cell>
          <cell r="C23">
            <v>2013</v>
          </cell>
          <cell r="D23" t="str">
            <v>Δ.Υ</v>
          </cell>
          <cell r="E23" t="str">
            <v>ΜΠΣ ΟΛΥΜΠΙΑΔΑ</v>
          </cell>
        </row>
        <row r="25">
          <cell r="B25" t="str">
            <v>ΤΣΟΜΠΑΝΙΔΗΣ ΙΟΡΔΑΝΗΣ</v>
          </cell>
          <cell r="C25">
            <v>2013</v>
          </cell>
          <cell r="D25" t="str">
            <v>Δ.Υ</v>
          </cell>
          <cell r="E25" t="str">
            <v>ΜΠΣ ΟΛΥΜΠΙΑΔΑ</v>
          </cell>
        </row>
        <row r="27">
          <cell r="C27">
            <v>2011</v>
          </cell>
          <cell r="D27" t="str">
            <v>Δ.Υ</v>
          </cell>
          <cell r="E27" t="str">
            <v>ΜΠΣ ΟΛΥΜΠΙΑΔΑ</v>
          </cell>
        </row>
        <row r="28">
          <cell r="B28" t="str">
            <v>ΑΦΙΣΟΠΟΥΛΟΣ ΠΕΡΙΚΛΗΣ</v>
          </cell>
          <cell r="C28">
            <v>2012</v>
          </cell>
          <cell r="D28" t="str">
            <v>Δ.Υ</v>
          </cell>
          <cell r="E28" t="str">
            <v>ΜΠΣ ΟΛΥΜΠΙΑΔΑ</v>
          </cell>
        </row>
        <row r="29">
          <cell r="B29" t="str">
            <v>ΡΑΨΟΜΑΝΙΚΗΣ ΑΠΟΣΤΟΛΟΣ</v>
          </cell>
          <cell r="C29">
            <v>2011</v>
          </cell>
          <cell r="D29" t="str">
            <v>Δ.Υ</v>
          </cell>
          <cell r="E29" t="str">
            <v>ΜΠΣ ΟΛΥΜΠΙΑΔΑ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ΑΘΛΗΤΩΝ"/>
    </sheetNames>
    <sheetDataSet>
      <sheetData sheetId="0">
        <row r="11">
          <cell r="B11" t="str">
            <v>ΜΟΥΣΤΑΚΙΔΗΣ ΡΑΦΑΗΛ</v>
          </cell>
          <cell r="C11">
            <v>2007</v>
          </cell>
          <cell r="D11">
            <v>381615</v>
          </cell>
          <cell r="E11" t="str">
            <v>Μ.Γ.Σ. ΕΘΝΙΚΟΣ ΑΛΕΞ/ΠΟΛΗΣ</v>
          </cell>
        </row>
        <row r="12">
          <cell r="B12" t="str">
            <v>ΤΡΑΪΚΟΥΔΗΣ ΓΡΗΓΟΡΗΣ</v>
          </cell>
          <cell r="C12">
            <v>2008</v>
          </cell>
          <cell r="D12">
            <v>381605</v>
          </cell>
          <cell r="E12" t="str">
            <v>Μ.Γ.Σ. ΕΘΝΙΚΟΣ ΑΛΕΞ/ΠΟΛΗΣ</v>
          </cell>
        </row>
        <row r="13">
          <cell r="B13" t="str">
            <v>ΠΕΡΙΣΤΕΡΗΣ ΧΡΗΣΤΟΣ</v>
          </cell>
          <cell r="C13">
            <v>2006</v>
          </cell>
          <cell r="D13">
            <v>400992</v>
          </cell>
          <cell r="E13" t="str">
            <v>Μ.Γ.Σ. ΕΘΝΙΚΟΣ ΑΛΕΞ/ΠΟΛΗΣ</v>
          </cell>
        </row>
        <row r="14">
          <cell r="B14" t="str">
            <v>ΝΑΚΟΣ ΑΛΕΞΑΝΔΡΟΣ</v>
          </cell>
          <cell r="C14">
            <v>2009</v>
          </cell>
          <cell r="D14">
            <v>403197</v>
          </cell>
          <cell r="E14" t="str">
            <v>Μ.Γ.Σ. ΕΘΝΙΚΟΣ ΑΛΕΞ/ΠΟΛΗΣ</v>
          </cell>
        </row>
        <row r="15">
          <cell r="B15" t="str">
            <v>ΚΟΪΝΑΚΗΣ ΜΑΡΙΟΣ</v>
          </cell>
          <cell r="C15">
            <v>2013</v>
          </cell>
          <cell r="D15" t="str">
            <v>Χ.Δ.</v>
          </cell>
          <cell r="E15" t="str">
            <v>Μ.Γ.Σ. ΕΘΝΙΚΟΣ ΑΛΕΞ/ΠΟΛΗΣ</v>
          </cell>
        </row>
        <row r="16">
          <cell r="B16" t="str">
            <v>ΜΙΝΤΟΓΛΟΥ ΧΡΗΣΤΟΣ</v>
          </cell>
          <cell r="C16">
            <v>2013</v>
          </cell>
          <cell r="D16" t="str">
            <v>Χ.Δ.</v>
          </cell>
          <cell r="E16" t="str">
            <v>Μ.Γ.Σ. ΕΘΝΙΚΟΣ ΑΛΕΞ/ΠΟΛΗΣ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ΑΘΛΗΤΩΝ"/>
    </sheetNames>
    <sheetDataSet>
      <sheetData sheetId="0">
        <row r="11">
          <cell r="B11" t="str">
            <v xml:space="preserve">ΛΥΚΟΣ ΚΩΝΣΤΑΝΤΙΝΟΣ </v>
          </cell>
          <cell r="C11">
            <v>2007</v>
          </cell>
          <cell r="E11" t="str">
            <v>ΑΣ ΠΟΛΥΝΙΚΗΣ ΔΡΑΜΑΣ</v>
          </cell>
        </row>
        <row r="12">
          <cell r="B12" t="str">
            <v>ΔΕΣΥΠΡΗΣ ΕΜΜΑΝΟΥΗΛ</v>
          </cell>
          <cell r="C12">
            <v>2011</v>
          </cell>
          <cell r="D12">
            <v>399329</v>
          </cell>
          <cell r="E12" t="str">
            <v>ΑΣ ΠΟΛΥΝΙΚΗΣ ΔΡΑΜΑΣ</v>
          </cell>
        </row>
        <row r="13">
          <cell r="B13" t="str">
            <v>ΑΚΡΙΒΟΠΟΥΛΟΣ ΓΕΡΑΣΙΜΟΣ</v>
          </cell>
          <cell r="C13">
            <v>2011</v>
          </cell>
          <cell r="D13">
            <v>380470</v>
          </cell>
          <cell r="E13" t="str">
            <v>ΑΣ ΠΟΛΥΝΙΚΗΣ ΔΡΑΜΑΣ</v>
          </cell>
        </row>
        <row r="16">
          <cell r="B16" t="str">
            <v>ΙΩΑΝΝΙΔΗΣ ΜΙΧΑΗΛ</v>
          </cell>
          <cell r="C16">
            <v>2011</v>
          </cell>
          <cell r="E16" t="str">
            <v>ΑΣ ΠΟΛΥΝΙΚΗΣ ΔΡΑΜΑΣ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J294"/>
  <sheetViews>
    <sheetView tabSelected="1" topLeftCell="B276" zoomScaleNormal="100" workbookViewId="0">
      <selection activeCell="I293" sqref="I293"/>
    </sheetView>
  </sheetViews>
  <sheetFormatPr defaultColWidth="9" defaultRowHeight="15" x14ac:dyDescent="0.2"/>
  <cols>
    <col min="1" max="1" width="2.75" style="6" customWidth="1"/>
    <col min="2" max="2" width="8.75" style="6" customWidth="1"/>
    <col min="3" max="3" width="4.875" style="6" customWidth="1"/>
    <col min="4" max="4" width="26.375" style="12" customWidth="1"/>
    <col min="5" max="5" width="9.125" style="62" customWidth="1"/>
    <col min="6" max="6" width="9.5" style="12" customWidth="1"/>
    <col min="7" max="7" width="26.375" style="50" customWidth="1"/>
    <col min="8" max="8" width="9.75" style="13" customWidth="1"/>
    <col min="9" max="16384" width="9" style="1"/>
  </cols>
  <sheetData>
    <row r="1" spans="1:10" ht="20.25" customHeight="1" x14ac:dyDescent="0.35">
      <c r="D1" s="66"/>
      <c r="E1" s="66"/>
      <c r="F1" s="66"/>
      <c r="G1" s="66"/>
    </row>
    <row r="2" spans="1:10" ht="14.25" customHeight="1" x14ac:dyDescent="0.2">
      <c r="D2" s="67" t="s">
        <v>0</v>
      </c>
      <c r="E2" s="67" t="s">
        <v>56</v>
      </c>
      <c r="F2" s="67" t="s">
        <v>55</v>
      </c>
      <c r="G2" s="70" t="s">
        <v>1</v>
      </c>
    </row>
    <row r="3" spans="1:10" s="5" customFormat="1" ht="42" customHeight="1" x14ac:dyDescent="0.2">
      <c r="A3" s="6"/>
      <c r="B3" s="6"/>
      <c r="C3" s="6"/>
      <c r="D3" s="69"/>
      <c r="E3" s="69"/>
      <c r="F3" s="68"/>
      <c r="G3" s="71"/>
      <c r="H3" s="60"/>
    </row>
    <row r="4" spans="1:10" s="3" customFormat="1" ht="14.1" customHeight="1" x14ac:dyDescent="0.2">
      <c r="A4" s="6"/>
      <c r="B4" s="6"/>
      <c r="C4" s="6"/>
      <c r="D4" s="29" t="s">
        <v>43</v>
      </c>
      <c r="E4" s="30"/>
      <c r="F4" s="31"/>
      <c r="G4" s="46"/>
      <c r="H4" s="60"/>
    </row>
    <row r="5" spans="1:10" s="3" customFormat="1" ht="14.1" customHeight="1" x14ac:dyDescent="0.2">
      <c r="A5" s="6"/>
      <c r="B5" s="6"/>
      <c r="C5" s="6"/>
      <c r="D5" s="29" t="s">
        <v>78</v>
      </c>
      <c r="E5" s="30"/>
      <c r="F5" s="31"/>
      <c r="G5" s="46"/>
      <c r="H5" s="60"/>
    </row>
    <row r="6" spans="1:10" ht="15" customHeight="1" x14ac:dyDescent="0.2">
      <c r="C6" s="6">
        <v>1</v>
      </c>
      <c r="D6" s="9" t="s">
        <v>396</v>
      </c>
      <c r="E6" s="10">
        <v>1983</v>
      </c>
      <c r="F6" s="9" t="s">
        <v>4</v>
      </c>
      <c r="G6" s="49" t="s">
        <v>73</v>
      </c>
      <c r="H6" s="13" t="s">
        <v>398</v>
      </c>
    </row>
    <row r="7" spans="1:10" s="2" customFormat="1" ht="15" customHeight="1" x14ac:dyDescent="0.2">
      <c r="A7" s="6"/>
      <c r="B7" s="6"/>
      <c r="C7" s="6">
        <v>2</v>
      </c>
      <c r="D7" s="15" t="s">
        <v>64</v>
      </c>
      <c r="E7" s="16">
        <v>1991</v>
      </c>
      <c r="F7" s="15">
        <v>311580</v>
      </c>
      <c r="G7" s="47" t="s">
        <v>18</v>
      </c>
      <c r="H7" s="13" t="s">
        <v>389</v>
      </c>
    </row>
    <row r="8" spans="1:10" ht="15" customHeight="1" x14ac:dyDescent="0.2">
      <c r="C8" s="6">
        <v>3</v>
      </c>
      <c r="D8" s="15" t="s">
        <v>29</v>
      </c>
      <c r="E8" s="16">
        <v>1998</v>
      </c>
      <c r="F8" s="15">
        <v>312825</v>
      </c>
      <c r="G8" s="47" t="s">
        <v>27</v>
      </c>
      <c r="H8" s="13" t="s">
        <v>385</v>
      </c>
    </row>
    <row r="9" spans="1:10" ht="15" customHeight="1" x14ac:dyDescent="0.2">
      <c r="C9" s="6">
        <v>4</v>
      </c>
      <c r="D9" s="21" t="s">
        <v>37</v>
      </c>
      <c r="E9" s="14">
        <v>1992</v>
      </c>
      <c r="F9" s="27">
        <v>390092</v>
      </c>
      <c r="G9" s="48" t="s">
        <v>34</v>
      </c>
      <c r="H9" s="13" t="s">
        <v>393</v>
      </c>
    </row>
    <row r="10" spans="1:10" ht="15" customHeight="1" x14ac:dyDescent="0.2">
      <c r="C10" s="6">
        <v>5</v>
      </c>
      <c r="D10" s="15" t="s">
        <v>65</v>
      </c>
      <c r="E10" s="16">
        <v>1986</v>
      </c>
      <c r="F10" s="15" t="s">
        <v>8</v>
      </c>
      <c r="G10" s="47" t="s">
        <v>18</v>
      </c>
      <c r="H10" s="13" t="s">
        <v>395</v>
      </c>
      <c r="J10" s="7"/>
    </row>
    <row r="11" spans="1:10" ht="15" customHeight="1" x14ac:dyDescent="0.2">
      <c r="C11" s="6">
        <v>6</v>
      </c>
      <c r="D11" s="15" t="s">
        <v>66</v>
      </c>
      <c r="E11" s="16">
        <v>1997</v>
      </c>
      <c r="F11" s="15" t="s">
        <v>8</v>
      </c>
      <c r="G11" s="47" t="s">
        <v>18</v>
      </c>
      <c r="H11" s="13" t="s">
        <v>397</v>
      </c>
      <c r="I11" s="11"/>
    </row>
    <row r="12" spans="1:10" ht="15" customHeight="1" x14ac:dyDescent="0.2">
      <c r="C12" s="6">
        <v>7</v>
      </c>
      <c r="D12" s="21" t="s">
        <v>341</v>
      </c>
      <c r="E12" s="14">
        <f>[1]ΑΘΛΗΤΩΝ!C17</f>
        <v>1996</v>
      </c>
      <c r="F12" s="27">
        <f>[1]ΑΘΛΗΤΩΝ!D17</f>
        <v>293834</v>
      </c>
      <c r="G12" s="48" t="str">
        <f>[1]ΑΘΛΗΤΩΝ!E17</f>
        <v>ΦΙΛΙΠΠΟΣ ΚΑΒΑΛΑΣ</v>
      </c>
      <c r="H12" s="13" t="s">
        <v>392</v>
      </c>
    </row>
    <row r="13" spans="1:10" ht="15" customHeight="1" x14ac:dyDescent="0.2">
      <c r="C13" s="6">
        <v>8</v>
      </c>
      <c r="D13" s="15" t="str">
        <f>[2]ΑΘΛΗΤΩΝ!B13</f>
        <v>ΣΙΚΑΛΟΣ ΓΕΩΡΓΙΟΣ</v>
      </c>
      <c r="E13" s="16">
        <f>[2]ΑΘΛΗΤΩΝ!C13</f>
        <v>1965</v>
      </c>
      <c r="F13" s="15">
        <f>[2]ΑΘΛΗΤΩΝ!D13</f>
        <v>111478</v>
      </c>
      <c r="G13" s="47" t="str">
        <f>[2]ΑΘΛΗΤΩΝ!E13</f>
        <v>ΟΦΚΑ ΣΕΡΡΕΣ</v>
      </c>
      <c r="H13" s="13" t="s">
        <v>390</v>
      </c>
    </row>
    <row r="14" spans="1:10" ht="15" customHeight="1" x14ac:dyDescent="0.2">
      <c r="C14" s="6">
        <v>9</v>
      </c>
      <c r="D14" s="15" t="s">
        <v>60</v>
      </c>
      <c r="E14" s="16">
        <v>1990</v>
      </c>
      <c r="F14" s="15">
        <v>278495</v>
      </c>
      <c r="G14" s="47" t="s">
        <v>61</v>
      </c>
      <c r="H14" s="13" t="s">
        <v>394</v>
      </c>
    </row>
    <row r="15" spans="1:10" ht="15" customHeight="1" x14ac:dyDescent="0.2">
      <c r="C15" s="6">
        <v>10</v>
      </c>
      <c r="D15" s="21" t="s">
        <v>71</v>
      </c>
      <c r="E15" s="14">
        <v>1996</v>
      </c>
      <c r="F15" s="27"/>
      <c r="G15" s="48" t="s">
        <v>72</v>
      </c>
      <c r="H15" s="13" t="s">
        <v>391</v>
      </c>
    </row>
    <row r="16" spans="1:10" ht="15" customHeight="1" x14ac:dyDescent="0.2">
      <c r="C16" s="6">
        <v>11</v>
      </c>
      <c r="D16" s="15" t="s">
        <v>67</v>
      </c>
      <c r="E16" s="16">
        <v>1987</v>
      </c>
      <c r="F16" s="15"/>
      <c r="G16" s="47" t="str">
        <f t="shared" ref="G16:G17" si="0">$G$18</f>
        <v>ΑΝΕΞΑΡΤΗΤΟΣ</v>
      </c>
      <c r="H16" s="61" t="s">
        <v>388</v>
      </c>
    </row>
    <row r="17" spans="1:8" ht="15" customHeight="1" x14ac:dyDescent="0.2">
      <c r="C17" s="6">
        <v>12</v>
      </c>
      <c r="D17" s="15" t="s">
        <v>381</v>
      </c>
      <c r="E17" s="16">
        <v>1976</v>
      </c>
      <c r="F17" s="15"/>
      <c r="G17" s="47" t="str">
        <f t="shared" si="0"/>
        <v>ΑΝΕΞΑΡΤΗΤΟΣ</v>
      </c>
      <c r="H17" s="13" t="s">
        <v>386</v>
      </c>
    </row>
    <row r="18" spans="1:8" ht="15" customHeight="1" x14ac:dyDescent="0.2">
      <c r="C18" s="6">
        <v>13</v>
      </c>
      <c r="D18" s="15" t="s">
        <v>382</v>
      </c>
      <c r="E18" s="16">
        <v>1957</v>
      </c>
      <c r="F18" s="15"/>
      <c r="G18" s="47" t="s">
        <v>384</v>
      </c>
      <c r="H18" s="13" t="s">
        <v>387</v>
      </c>
    </row>
    <row r="19" spans="1:8" s="4" customFormat="1" ht="15" customHeight="1" x14ac:dyDescent="0.2">
      <c r="A19" s="6"/>
      <c r="B19" s="6"/>
      <c r="C19" s="6">
        <v>14</v>
      </c>
      <c r="D19" s="15" t="s">
        <v>383</v>
      </c>
      <c r="E19" s="16"/>
      <c r="F19" s="15"/>
      <c r="G19" s="47" t="s">
        <v>384</v>
      </c>
      <c r="H19" s="13" t="s">
        <v>387</v>
      </c>
    </row>
    <row r="20" spans="1:8" s="4" customFormat="1" ht="15" customHeight="1" x14ac:dyDescent="0.2">
      <c r="A20" s="6"/>
      <c r="B20" s="6"/>
      <c r="C20" s="6"/>
      <c r="D20" s="12"/>
      <c r="E20" s="62"/>
      <c r="F20" s="33"/>
      <c r="G20" s="50"/>
      <c r="H20" s="13"/>
    </row>
    <row r="21" spans="1:8" s="4" customFormat="1" ht="15" customHeight="1" x14ac:dyDescent="0.2">
      <c r="A21" s="6"/>
      <c r="B21" s="6"/>
      <c r="C21" s="6"/>
      <c r="D21" s="34" t="s">
        <v>79</v>
      </c>
      <c r="E21" s="62"/>
      <c r="F21" s="33"/>
      <c r="G21" s="50"/>
      <c r="H21" s="13"/>
    </row>
    <row r="22" spans="1:8" s="4" customFormat="1" ht="15" customHeight="1" x14ac:dyDescent="0.2">
      <c r="A22" s="6"/>
      <c r="B22" s="6"/>
      <c r="C22" s="6">
        <v>1</v>
      </c>
      <c r="D22" s="21" t="s">
        <v>75</v>
      </c>
      <c r="E22" s="14">
        <v>2003</v>
      </c>
      <c r="F22" s="35">
        <v>360561</v>
      </c>
      <c r="G22" s="51" t="s">
        <v>74</v>
      </c>
      <c r="H22" s="13" t="s">
        <v>369</v>
      </c>
    </row>
    <row r="23" spans="1:8" s="4" customFormat="1" ht="15" customHeight="1" x14ac:dyDescent="0.2">
      <c r="A23" s="6"/>
      <c r="B23" s="6"/>
      <c r="C23" s="6">
        <v>2</v>
      </c>
      <c r="D23" s="15" t="s">
        <v>76</v>
      </c>
      <c r="E23" s="16">
        <v>2002</v>
      </c>
      <c r="F23" s="15" t="s">
        <v>4</v>
      </c>
      <c r="G23" s="47" t="s">
        <v>27</v>
      </c>
      <c r="H23" s="13" t="s">
        <v>370</v>
      </c>
    </row>
    <row r="24" spans="1:8" s="4" customFormat="1" ht="15" customHeight="1" x14ac:dyDescent="0.2">
      <c r="A24" s="6"/>
      <c r="B24" s="6"/>
      <c r="C24" s="6">
        <v>3</v>
      </c>
      <c r="D24" s="15" t="s">
        <v>62</v>
      </c>
      <c r="E24" s="16">
        <v>2001</v>
      </c>
      <c r="F24" s="15">
        <v>354278</v>
      </c>
      <c r="G24" s="47" t="s">
        <v>13</v>
      </c>
      <c r="H24" s="13" t="s">
        <v>374</v>
      </c>
    </row>
    <row r="25" spans="1:8" s="4" customFormat="1" ht="15" customHeight="1" x14ac:dyDescent="0.2">
      <c r="A25" s="6"/>
      <c r="B25" s="6"/>
      <c r="C25" s="6">
        <v>4</v>
      </c>
      <c r="D25" s="21" t="s">
        <v>33</v>
      </c>
      <c r="E25" s="14">
        <v>2003</v>
      </c>
      <c r="F25" s="27">
        <v>356845</v>
      </c>
      <c r="G25" s="48" t="s">
        <v>44</v>
      </c>
      <c r="H25" s="13" t="s">
        <v>372</v>
      </c>
    </row>
    <row r="26" spans="1:8" s="4" customFormat="1" ht="15" customHeight="1" x14ac:dyDescent="0.2">
      <c r="A26" s="6"/>
      <c r="B26" s="6"/>
      <c r="C26" s="6">
        <v>5</v>
      </c>
      <c r="D26" s="15" t="s">
        <v>69</v>
      </c>
      <c r="E26" s="16">
        <v>2002</v>
      </c>
      <c r="F26" s="15" t="s">
        <v>70</v>
      </c>
      <c r="G26" s="47" t="s">
        <v>68</v>
      </c>
      <c r="H26" s="13" t="s">
        <v>368</v>
      </c>
    </row>
    <row r="27" spans="1:8" s="4" customFormat="1" ht="15" customHeight="1" x14ac:dyDescent="0.2">
      <c r="A27" s="6"/>
      <c r="B27" s="6"/>
      <c r="C27" s="6">
        <v>6</v>
      </c>
      <c r="D27" s="15" t="str">
        <f>[3]ΑΘΛΗΤΩΝ!B10</f>
        <v>ΣΕΡΕΦΙΑΣ  ΔΗΜΗΤΡΗΣ</v>
      </c>
      <c r="E27" s="16">
        <f>[3]ΑΘΛΗΤΩΝ!C10</f>
        <v>2001</v>
      </c>
      <c r="F27" s="15">
        <f>[3]ΑΘΛΗΤΩΝ!D10</f>
        <v>371971</v>
      </c>
      <c r="G27" s="47" t="str">
        <f>[3]ΑΘΛΗΤΩΝ!E10</f>
        <v>Α.Ο.ΚΑΒΑΛΑ</v>
      </c>
      <c r="H27" s="13" t="s">
        <v>373</v>
      </c>
    </row>
    <row r="28" spans="1:8" s="4" customFormat="1" ht="15" customHeight="1" x14ac:dyDescent="0.2">
      <c r="A28" s="6"/>
      <c r="B28" s="6"/>
      <c r="C28" s="6">
        <v>7</v>
      </c>
      <c r="D28" s="15" t="s">
        <v>77</v>
      </c>
      <c r="E28" s="16">
        <v>2003</v>
      </c>
      <c r="F28" s="15" t="s">
        <v>4</v>
      </c>
      <c r="G28" s="47" t="s">
        <v>27</v>
      </c>
      <c r="H28" s="13" t="s">
        <v>371</v>
      </c>
    </row>
    <row r="29" spans="1:8" s="4" customFormat="1" ht="15" customHeight="1" x14ac:dyDescent="0.2">
      <c r="A29" s="6"/>
      <c r="B29" s="6"/>
      <c r="C29" s="6"/>
      <c r="D29" s="12"/>
      <c r="E29" s="62"/>
      <c r="F29" s="33"/>
      <c r="G29" s="50"/>
      <c r="H29" s="13"/>
    </row>
    <row r="30" spans="1:8" s="4" customFormat="1" ht="15" customHeight="1" x14ac:dyDescent="0.2">
      <c r="A30" s="6"/>
      <c r="B30" s="6"/>
      <c r="C30" s="6"/>
      <c r="D30" s="12"/>
      <c r="E30" s="62"/>
      <c r="F30" s="33"/>
      <c r="G30" s="50"/>
      <c r="H30" s="13"/>
    </row>
    <row r="31" spans="1:8" s="4" customFormat="1" ht="15" customHeight="1" x14ac:dyDescent="0.2">
      <c r="A31" s="6"/>
      <c r="B31" s="6"/>
      <c r="C31" s="6"/>
      <c r="D31" s="36" t="s">
        <v>50</v>
      </c>
      <c r="E31" s="37"/>
      <c r="F31" s="26"/>
      <c r="G31" s="52"/>
      <c r="H31" s="13"/>
    </row>
    <row r="32" spans="1:8" ht="15" customHeight="1" x14ac:dyDescent="0.2">
      <c r="C32" s="6">
        <v>1</v>
      </c>
      <c r="D32" s="9" t="str">
        <f>[4]ΑΘΛΗΤΩΝ!B14</f>
        <v>ΒΟΣΝΑΚΙΔΗΣ ΖΗΣΗΣ</v>
      </c>
      <c r="E32" s="10">
        <f>[4]ΑΘΛΗΤΩΝ!C14</f>
        <v>2004</v>
      </c>
      <c r="F32" s="9" t="str">
        <f>[4]ΑΘΛΗΤΩΝ!D14</f>
        <v>ΜΕΤΑΓΡΑΦΗ</v>
      </c>
      <c r="G32" s="53" t="str">
        <f>[4]ΑΘΛΗΤΩΝ!E14</f>
        <v>Π.Α.Σ. ΡΗΣΣΟΣ</v>
      </c>
      <c r="H32" s="13" t="s">
        <v>375</v>
      </c>
    </row>
    <row r="33" spans="1:8" s="4" customFormat="1" ht="15" customHeight="1" x14ac:dyDescent="0.2">
      <c r="A33" s="6"/>
      <c r="B33" s="6"/>
      <c r="C33" s="6">
        <v>2</v>
      </c>
      <c r="D33" s="9" t="str">
        <f>[4]ΑΘΛΗΤΩΝ!B24</f>
        <v>ΣΕΡΑΦΙΔΗΣ ΧΡΗΣΤΟΣ</v>
      </c>
      <c r="E33" s="10">
        <f>[4]ΑΘΛΗΤΩΝ!C24</f>
        <v>2005</v>
      </c>
      <c r="F33" s="9">
        <f>[4]ΑΘΛΗΤΩΝ!D24</f>
        <v>350081</v>
      </c>
      <c r="G33" s="53" t="str">
        <f>[4]ΑΘΛΗΤΩΝ!E24</f>
        <v>Π.Α.Σ. ΡΗΣΣΟΣ</v>
      </c>
      <c r="H33" s="13" t="s">
        <v>376</v>
      </c>
    </row>
    <row r="34" spans="1:8" s="4" customFormat="1" ht="15" customHeight="1" x14ac:dyDescent="0.2">
      <c r="A34" s="6"/>
      <c r="B34" s="6"/>
      <c r="C34" s="6">
        <v>3</v>
      </c>
      <c r="D34" s="13" t="str">
        <f>[4]ΑΘΛΗΤΩΝ!B25</f>
        <v>ΣΤΟΓΙΑΝΤΖΑΚΗΣ ΧΡΗΣΤΟΣ</v>
      </c>
      <c r="E34" s="37">
        <f>[4]ΑΘΛΗΤΩΝ!C25</f>
        <v>2005</v>
      </c>
      <c r="F34" s="26">
        <f>[4]ΑΘΛΗΤΩΝ!D25</f>
        <v>376783</v>
      </c>
      <c r="G34" s="54" t="str">
        <f>[4]ΑΘΛΗΤΩΝ!E25</f>
        <v>Π.Α.Σ. ΡΗΣΣΟΣ</v>
      </c>
      <c r="H34" s="13" t="s">
        <v>377</v>
      </c>
    </row>
    <row r="35" spans="1:8" s="4" customFormat="1" ht="15" customHeight="1" x14ac:dyDescent="0.2">
      <c r="A35" s="6"/>
      <c r="B35" s="6"/>
      <c r="C35" s="6"/>
      <c r="D35" s="9"/>
      <c r="E35" s="10"/>
      <c r="F35" s="9"/>
      <c r="G35" s="53"/>
      <c r="H35" s="13"/>
    </row>
    <row r="36" spans="1:8" s="4" customFormat="1" ht="15" customHeight="1" x14ac:dyDescent="0.2">
      <c r="A36" s="6"/>
      <c r="B36" s="6"/>
      <c r="C36" s="6"/>
      <c r="D36" s="18" t="s">
        <v>49</v>
      </c>
      <c r="E36" s="8"/>
      <c r="F36" s="19"/>
      <c r="G36" s="55"/>
      <c r="H36" s="13"/>
    </row>
    <row r="37" spans="1:8" s="4" customFormat="1" ht="15" customHeight="1" x14ac:dyDescent="0.2">
      <c r="A37" s="6"/>
      <c r="B37" s="6"/>
      <c r="C37" s="6">
        <v>1</v>
      </c>
      <c r="D37" s="21" t="str">
        <f>[5]ΑΘΛΗΤΩΝ!B13</f>
        <v>ΣΤΟΪΜΕΝΟΥ ΑΓΓΕΛΟΣ</v>
      </c>
      <c r="E37" s="14">
        <f>[5]ΑΘΛΗΤΩΝ!C13</f>
        <v>2007</v>
      </c>
      <c r="F37" s="27">
        <f>[5]ΑΘΛΗΤΩΝ!D13</f>
        <v>399007</v>
      </c>
      <c r="G37" s="48" t="str">
        <f>[5]ΑΘΛΗΤΩΝ!E13</f>
        <v>Α.Ο.ΔΡΑΜΑΣ</v>
      </c>
      <c r="H37" s="13" t="s">
        <v>120</v>
      </c>
    </row>
    <row r="38" spans="1:8" s="4" customFormat="1" ht="15" customHeight="1" x14ac:dyDescent="0.2">
      <c r="A38" s="6"/>
      <c r="B38" s="6"/>
      <c r="C38" s="6">
        <v>2</v>
      </c>
      <c r="D38" s="21" t="s">
        <v>80</v>
      </c>
      <c r="E38" s="14">
        <v>2006</v>
      </c>
      <c r="F38" s="27">
        <v>356392</v>
      </c>
      <c r="G38" s="48" t="s">
        <v>63</v>
      </c>
      <c r="H38" s="13" t="s">
        <v>121</v>
      </c>
    </row>
    <row r="39" spans="1:8" s="4" customFormat="1" ht="15" customHeight="1" x14ac:dyDescent="0.2">
      <c r="A39" s="6"/>
      <c r="B39" s="6"/>
      <c r="C39" s="6">
        <v>3</v>
      </c>
      <c r="D39" s="17" t="str">
        <f>[2]ΑΘΛΗΤΩΝ!B10</f>
        <v>ΜΙΧΑΛΑΚΗΣ ΣΥΜΕΩΝ</v>
      </c>
      <c r="E39" s="16">
        <f>[2]ΑΘΛΗΤΩΝ!C10</f>
        <v>2007</v>
      </c>
      <c r="F39" s="15">
        <f>[2]ΑΘΛΗΤΩΝ!D10</f>
        <v>376677</v>
      </c>
      <c r="G39" s="51" t="str">
        <f>[2]ΑΘΛΗΤΩΝ!E10</f>
        <v>ΟΦΚΑ ΣΕΡΡΕΣ</v>
      </c>
      <c r="H39" s="13" t="s">
        <v>122</v>
      </c>
    </row>
    <row r="40" spans="1:8" s="4" customFormat="1" ht="15" customHeight="1" x14ac:dyDescent="0.2">
      <c r="A40" s="6"/>
      <c r="B40" s="6"/>
      <c r="C40" s="6">
        <v>4</v>
      </c>
      <c r="D40" s="21" t="str">
        <f>[6]ΑΘΛΗΤΩΝ!B10</f>
        <v>ΜΑΥΡΟΠΟΥΛΟΣ ΚΩΝ/ΙΝΟΣ</v>
      </c>
      <c r="E40" s="14">
        <f>[6]ΑΘΛΗΤΩΝ!C10</f>
        <v>2006</v>
      </c>
      <c r="F40" s="27">
        <f>[6]ΑΘΛΗΤΩΝ!D10</f>
        <v>371827</v>
      </c>
      <c r="G40" s="48" t="str">
        <f>[6]ΑΘΛΗΤΩΝ!E10</f>
        <v>ΟΚΑΚ</v>
      </c>
      <c r="H40" s="13" t="s">
        <v>123</v>
      </c>
    </row>
    <row r="41" spans="1:8" s="4" customFormat="1" ht="15" customHeight="1" x14ac:dyDescent="0.2">
      <c r="A41" s="6"/>
      <c r="B41" s="6"/>
      <c r="C41" s="6">
        <v>5</v>
      </c>
      <c r="D41" s="21" t="str">
        <f>[7]ΑΘΛΗΤΩΝ!B11</f>
        <v>ΤΑΚΟΣ ΑΓΓΕΛΟΣ</v>
      </c>
      <c r="E41" s="14">
        <f>[7]ΑΘΛΗΤΩΝ!C11</f>
        <v>2007</v>
      </c>
      <c r="F41" s="27">
        <f>[7]ΑΘΛΗΤΩΝ!D11</f>
        <v>389984</v>
      </c>
      <c r="G41" s="48" t="str">
        <f>[7]ΑΘΛΗΤΩΝ!E11</f>
        <v>ΜΠΣ ΟΛΥΜΠΙΑΔΑ</v>
      </c>
      <c r="H41" s="13" t="s">
        <v>124</v>
      </c>
    </row>
    <row r="42" spans="1:8" s="4" customFormat="1" ht="15" customHeight="1" x14ac:dyDescent="0.2">
      <c r="A42" s="6"/>
      <c r="B42" s="6"/>
      <c r="C42" s="6">
        <v>6</v>
      </c>
      <c r="D42" s="17" t="str">
        <f>[2]ΑΘΛΗΤΩΝ!B14</f>
        <v>ΤΑΧΜΑΖΙΔΗΣ ΣΤΥΛΙΑΝΟΣ</v>
      </c>
      <c r="E42" s="16">
        <f>[2]ΑΘΛΗΤΩΝ!C14</f>
        <v>2007</v>
      </c>
      <c r="F42" s="15" t="e">
        <f>#REF!</f>
        <v>#REF!</v>
      </c>
      <c r="G42" s="51" t="str">
        <f>[2]ΑΘΛΗΤΩΝ!E14</f>
        <v>ΟΦΚΑ ΣΕΡΡΕΣ</v>
      </c>
      <c r="H42" s="13" t="s">
        <v>125</v>
      </c>
    </row>
    <row r="43" spans="1:8" ht="15" customHeight="1" x14ac:dyDescent="0.2">
      <c r="C43" s="6">
        <v>7</v>
      </c>
      <c r="D43" s="21" t="str">
        <f>[6]ΑΘΛΗΤΩΝ!B11</f>
        <v>ΠΑΠΑΘΑΝΑΣΙΟΥ ΛΑΖΑΡΟΣ</v>
      </c>
      <c r="E43" s="14">
        <f>[6]ΑΘΛΗΤΩΝ!C11</f>
        <v>2006</v>
      </c>
      <c r="F43" s="27">
        <f>[6]ΑΘΛΗΤΩΝ!D11</f>
        <v>361154</v>
      </c>
      <c r="G43" s="48" t="str">
        <f>[6]ΑΘΛΗΤΩΝ!E11</f>
        <v>ΟΚΑΚ</v>
      </c>
      <c r="H43" s="13" t="s">
        <v>126</v>
      </c>
    </row>
    <row r="44" spans="1:8" ht="15" customHeight="1" x14ac:dyDescent="0.2">
      <c r="C44" s="6">
        <v>8</v>
      </c>
      <c r="D44" s="15" t="str">
        <f>[4]ΑΘΛΗΤΩΝ!B15</f>
        <v>ΠΑΡΑΣΚΕΥΑΪΔΗΣ ΦΩΤΙΟΣ</v>
      </c>
      <c r="E44" s="16">
        <f>[4]ΑΘΛΗΤΩΝ!C15</f>
        <v>2007</v>
      </c>
      <c r="F44" s="15">
        <f>[4]ΑΘΛΗΤΩΝ!D15</f>
        <v>382304</v>
      </c>
      <c r="G44" s="47" t="str">
        <f>[4]ΑΘΛΗΤΩΝ!E15</f>
        <v>Π.Α.Σ. ΡΗΣΣΟΣ</v>
      </c>
      <c r="H44" s="13" t="s">
        <v>127</v>
      </c>
    </row>
    <row r="45" spans="1:8" ht="15" customHeight="1" x14ac:dyDescent="0.2">
      <c r="C45" s="6">
        <v>9</v>
      </c>
      <c r="D45" s="21" t="s">
        <v>15</v>
      </c>
      <c r="E45" s="14">
        <v>2006</v>
      </c>
      <c r="F45" s="21">
        <v>360103</v>
      </c>
      <c r="G45" s="20" t="s">
        <v>13</v>
      </c>
      <c r="H45" s="13" t="s">
        <v>128</v>
      </c>
    </row>
    <row r="46" spans="1:8" ht="15" customHeight="1" x14ac:dyDescent="0.2">
      <c r="C46" s="6">
        <v>10</v>
      </c>
      <c r="D46" s="21" t="str">
        <f>[6]ΑΘΛΗΤΩΝ!B12</f>
        <v>ΠΑΠΑΘΑΝΑΣΙΟΥ ΣΟΦΟΚΛΗΣ</v>
      </c>
      <c r="E46" s="14">
        <f>[6]ΑΘΛΗΤΩΝ!C12</f>
        <v>2006</v>
      </c>
      <c r="F46" s="27">
        <f>[6]ΑΘΛΗΤΩΝ!D12</f>
        <v>361155</v>
      </c>
      <c r="G46" s="48" t="str">
        <f>[6]ΑΘΛΗΤΩΝ!E12</f>
        <v>ΟΚΑΚ</v>
      </c>
      <c r="H46" s="13" t="s">
        <v>129</v>
      </c>
    </row>
    <row r="47" spans="1:8" ht="15" customHeight="1" x14ac:dyDescent="0.2">
      <c r="C47" s="6">
        <v>11</v>
      </c>
      <c r="D47" s="9" t="s">
        <v>82</v>
      </c>
      <c r="E47" s="10">
        <v>2007</v>
      </c>
      <c r="F47" s="9">
        <v>389911</v>
      </c>
      <c r="G47" s="53" t="s">
        <v>6</v>
      </c>
      <c r="H47" s="13" t="s">
        <v>130</v>
      </c>
    </row>
    <row r="48" spans="1:8" s="22" customFormat="1" ht="15" customHeight="1" x14ac:dyDescent="0.2">
      <c r="A48" s="6"/>
      <c r="B48" s="6"/>
      <c r="C48" s="6">
        <v>12</v>
      </c>
      <c r="D48" s="9" t="s">
        <v>7</v>
      </c>
      <c r="E48" s="10">
        <v>2007</v>
      </c>
      <c r="F48" s="9">
        <v>396073</v>
      </c>
      <c r="G48" s="53" t="s">
        <v>6</v>
      </c>
      <c r="H48" s="13" t="s">
        <v>131</v>
      </c>
    </row>
    <row r="49" spans="1:8" ht="15" customHeight="1" x14ac:dyDescent="0.2">
      <c r="C49" s="6">
        <v>13</v>
      </c>
      <c r="D49" s="21" t="str">
        <f>[3]ΑΘΛΗΤΩΝ!B11</f>
        <v>ΠΟΥΛΗΣ ΔΗΜΗΤΡΗΣ</v>
      </c>
      <c r="E49" s="14">
        <f>[3]ΑΘΛΗΤΩΝ!C11</f>
        <v>2007</v>
      </c>
      <c r="F49" s="27">
        <f>[3]ΑΘΛΗΤΩΝ!D11</f>
        <v>367677</v>
      </c>
      <c r="G49" s="48" t="str">
        <f>[3]ΑΘΛΗΤΩΝ!E11</f>
        <v>Α.Ο.ΚΑΒΑΛΑ</v>
      </c>
      <c r="H49" s="13" t="s">
        <v>132</v>
      </c>
    </row>
    <row r="50" spans="1:8" ht="15" customHeight="1" x14ac:dyDescent="0.2">
      <c r="C50" s="6">
        <v>14</v>
      </c>
      <c r="D50" s="21" t="s">
        <v>16</v>
      </c>
      <c r="E50" s="14">
        <v>2006</v>
      </c>
      <c r="F50" s="21">
        <v>395763</v>
      </c>
      <c r="G50" s="20" t="s">
        <v>13</v>
      </c>
      <c r="H50" s="13" t="s">
        <v>133</v>
      </c>
    </row>
    <row r="51" spans="1:8" ht="15" customHeight="1" x14ac:dyDescent="0.2">
      <c r="C51" s="6">
        <v>15</v>
      </c>
      <c r="D51" s="21" t="str">
        <f>[5]ΑΘΛΗΤΩΝ!B14</f>
        <v>ΚΟΤΣΙ ΓΕΩΡΓΙΟΣ</v>
      </c>
      <c r="E51" s="14">
        <f>[5]ΑΘΛΗΤΩΝ!C14</f>
        <v>2007</v>
      </c>
      <c r="F51" s="27">
        <f>[5]ΑΘΛΗΤΩΝ!D14</f>
        <v>395764</v>
      </c>
      <c r="G51" s="48" t="str">
        <f>[5]ΑΘΛΗΤΩΝ!E14</f>
        <v>Α.Ο.ΔΡΑΜΑΣ</v>
      </c>
      <c r="H51" s="13" t="s">
        <v>134</v>
      </c>
    </row>
    <row r="52" spans="1:8" ht="15" customHeight="1" x14ac:dyDescent="0.2">
      <c r="C52" s="6">
        <v>16</v>
      </c>
      <c r="D52" s="21" t="str">
        <f>[8]ΑΘΛΗΤΩΝ!B11</f>
        <v>ΜΟΥΣΤΑΚΙΔΗΣ ΡΑΦΑΗΛ</v>
      </c>
      <c r="E52" s="38">
        <f>[8]ΑΘΛΗΤΩΝ!C11</f>
        <v>2007</v>
      </c>
      <c r="F52" s="27">
        <f>[8]ΑΘΛΗΤΩΝ!D11</f>
        <v>381615</v>
      </c>
      <c r="G52" s="56" t="str">
        <f>[8]ΑΘΛΗΤΩΝ!E11</f>
        <v>Μ.Γ.Σ. ΕΘΝΙΚΟΣ ΑΛΕΞ/ΠΟΛΗΣ</v>
      </c>
      <c r="H52" s="13" t="s">
        <v>135</v>
      </c>
    </row>
    <row r="53" spans="1:8" ht="15" customHeight="1" x14ac:dyDescent="0.2">
      <c r="C53" s="6">
        <v>17</v>
      </c>
      <c r="D53" s="15" t="str">
        <f>[4]ΑΘΛΗΤΩΝ!B16</f>
        <v>ΚΟΥΤΣΟΔΙΜΑΚΗΣ ΑΛΕΞΑΝΔΡΟΣ</v>
      </c>
      <c r="E53" s="16">
        <f>[4]ΑΘΛΗΤΩΝ!C16</f>
        <v>2007</v>
      </c>
      <c r="F53" s="15" t="str">
        <f>[4]ΑΘΛΗΤΩΝ!D16</f>
        <v>ΣΕΓΑΣ</v>
      </c>
      <c r="G53" s="47" t="str">
        <f>[4]ΑΘΛΗΤΩΝ!E16</f>
        <v>Π.Α.Σ. ΡΗΣΣΟΣ</v>
      </c>
      <c r="H53" s="13" t="s">
        <v>136</v>
      </c>
    </row>
    <row r="54" spans="1:8" ht="15" customHeight="1" x14ac:dyDescent="0.2">
      <c r="C54" s="6">
        <v>18</v>
      </c>
      <c r="D54" s="21" t="str">
        <f>[8]ΑΘΛΗΤΩΝ!B13</f>
        <v>ΠΕΡΙΣΤΕΡΗΣ ΧΡΗΣΤΟΣ</v>
      </c>
      <c r="E54" s="14">
        <f>[8]ΑΘΛΗΤΩΝ!C13</f>
        <v>2006</v>
      </c>
      <c r="F54" s="27">
        <f>[8]ΑΘΛΗΤΩΝ!D13</f>
        <v>400992</v>
      </c>
      <c r="G54" s="48" t="str">
        <f>[8]ΑΘΛΗΤΩΝ!E13</f>
        <v>Μ.Γ.Σ. ΕΘΝΙΚΟΣ ΑΛΕΞ/ΠΟΛΗΣ</v>
      </c>
      <c r="H54" s="13" t="s">
        <v>137</v>
      </c>
    </row>
    <row r="55" spans="1:8" ht="15" customHeight="1" x14ac:dyDescent="0.2">
      <c r="D55" s="15" t="str">
        <f>[9]ΑΘΛΗΤΩΝ!B11</f>
        <v xml:space="preserve">ΛΥΚΟΣ ΚΩΝΣΤΑΝΤΙΝΟΣ </v>
      </c>
      <c r="E55" s="16">
        <f>[9]ΑΘΛΗΤΩΝ!C11</f>
        <v>2007</v>
      </c>
      <c r="F55" s="15" t="s">
        <v>8</v>
      </c>
      <c r="G55" s="47" t="str">
        <f>[9]ΑΘΛΗΤΩΝ!E11</f>
        <v>ΑΣ ΠΟΛΥΝΙΚΗΣ ΔΡΑΜΑΣ</v>
      </c>
      <c r="H55" s="13" t="s">
        <v>138</v>
      </c>
    </row>
    <row r="56" spans="1:8" s="4" customFormat="1" ht="15" customHeight="1" x14ac:dyDescent="0.2">
      <c r="A56" s="6"/>
      <c r="B56" s="6"/>
      <c r="C56" s="6"/>
      <c r="D56" s="15"/>
      <c r="E56" s="16"/>
      <c r="F56" s="15"/>
      <c r="G56" s="51"/>
      <c r="H56" s="13"/>
    </row>
    <row r="57" spans="1:8" s="4" customFormat="1" ht="15" customHeight="1" x14ac:dyDescent="0.2">
      <c r="A57" s="6"/>
      <c r="B57" s="6"/>
      <c r="C57" s="6"/>
      <c r="D57" s="18" t="s">
        <v>48</v>
      </c>
      <c r="E57" s="8"/>
      <c r="F57" s="19"/>
      <c r="G57" s="55"/>
      <c r="H57" s="13"/>
    </row>
    <row r="58" spans="1:8" ht="15" customHeight="1" x14ac:dyDescent="0.2">
      <c r="C58" s="6">
        <v>1</v>
      </c>
      <c r="D58" s="21" t="str">
        <f>[6]ΑΘΛΗΤΩΝ!B13</f>
        <v>ΣΙΔΕΡΙΔΗΣ ΑΒΡΑΑΜ</v>
      </c>
      <c r="E58" s="14">
        <f>[6]ΑΘΛΗΤΩΝ!C13</f>
        <v>2009</v>
      </c>
      <c r="F58" s="27">
        <f>[6]ΑΘΛΗΤΩΝ!D13</f>
        <v>399434</v>
      </c>
      <c r="G58" s="48" t="str">
        <f>[6]ΑΘΛΗΤΩΝ!E13</f>
        <v>ΟΚΑΚ</v>
      </c>
      <c r="H58" s="13" t="s">
        <v>331</v>
      </c>
    </row>
    <row r="59" spans="1:8" ht="15" customHeight="1" x14ac:dyDescent="0.2">
      <c r="C59" s="6">
        <v>2</v>
      </c>
      <c r="D59" s="21" t="s">
        <v>35</v>
      </c>
      <c r="E59" s="14">
        <v>2008</v>
      </c>
      <c r="F59" s="21">
        <v>381394</v>
      </c>
      <c r="G59" s="20" t="s">
        <v>63</v>
      </c>
      <c r="H59" s="13" t="s">
        <v>323</v>
      </c>
    </row>
    <row r="60" spans="1:8" ht="15" customHeight="1" x14ac:dyDescent="0.2">
      <c r="C60" s="6">
        <v>3</v>
      </c>
      <c r="D60" s="21" t="s">
        <v>24</v>
      </c>
      <c r="E60" s="14">
        <v>2008</v>
      </c>
      <c r="F60" s="21">
        <v>382307</v>
      </c>
      <c r="G60" s="49" t="s">
        <v>57</v>
      </c>
      <c r="H60" s="13" t="s">
        <v>326</v>
      </c>
    </row>
    <row r="61" spans="1:8" ht="15" customHeight="1" x14ac:dyDescent="0.2">
      <c r="C61" s="6">
        <v>4</v>
      </c>
      <c r="D61" s="21" t="s">
        <v>336</v>
      </c>
      <c r="E61" s="14">
        <v>2008</v>
      </c>
      <c r="F61" s="27" t="s">
        <v>8</v>
      </c>
      <c r="G61" s="48" t="s">
        <v>90</v>
      </c>
      <c r="H61" s="13" t="s">
        <v>337</v>
      </c>
    </row>
    <row r="62" spans="1:8" ht="15" customHeight="1" x14ac:dyDescent="0.2">
      <c r="C62" s="6">
        <v>5</v>
      </c>
      <c r="D62" s="9" t="s">
        <v>81</v>
      </c>
      <c r="E62" s="10">
        <v>2009</v>
      </c>
      <c r="F62" s="9">
        <v>400960</v>
      </c>
      <c r="G62" s="49" t="s">
        <v>63</v>
      </c>
      <c r="H62" s="13" t="s">
        <v>324</v>
      </c>
    </row>
    <row r="63" spans="1:8" ht="15" customHeight="1" x14ac:dyDescent="0.2">
      <c r="C63" s="6">
        <v>6</v>
      </c>
      <c r="D63" s="21" t="str">
        <f>[4]ΑΘΛΗΤΩΝ!B18</f>
        <v>ΣΤΑΝΙΤΣΑΣ ΘΕΟΦΑΝΗΣ</v>
      </c>
      <c r="E63" s="14">
        <f>[4]ΑΘΛΗΤΩΝ!C18</f>
        <v>2008</v>
      </c>
      <c r="F63" s="27">
        <f>[4]ΑΘΛΗΤΩΝ!D18</f>
        <v>401811</v>
      </c>
      <c r="G63" s="48" t="str">
        <f>[4]ΑΘΛΗΤΩΝ!E18</f>
        <v>Π.Α.Σ. ΡΗΣΣΟΣ</v>
      </c>
      <c r="H63" s="13" t="s">
        <v>333</v>
      </c>
    </row>
    <row r="64" spans="1:8" ht="15" customHeight="1" x14ac:dyDescent="0.2">
      <c r="C64" s="6">
        <v>7</v>
      </c>
      <c r="D64" s="21" t="str">
        <f>[7]ΑΘΛΗΤΩΝ!B10</f>
        <v>ΑΠΟΣΤΟΛΙΔΗΣ ΝΙΚΟΛΑΟΣ</v>
      </c>
      <c r="E64" s="14">
        <f>[7]ΑΘΛΗΤΩΝ!C10</f>
        <v>2008</v>
      </c>
      <c r="F64" s="27">
        <f>[7]ΑΘΛΗΤΩΝ!D10</f>
        <v>400445</v>
      </c>
      <c r="G64" s="48" t="str">
        <f>[7]ΑΘΛΗΤΩΝ!E10</f>
        <v>ΜΠΣ ΟΛΥΜΠΙΑΔΑ</v>
      </c>
      <c r="H64" s="13" t="s">
        <v>332</v>
      </c>
    </row>
    <row r="65" spans="1:8" ht="15" customHeight="1" x14ac:dyDescent="0.2">
      <c r="C65" s="6">
        <v>8</v>
      </c>
      <c r="D65" s="21" t="s">
        <v>9</v>
      </c>
      <c r="E65" s="14">
        <v>2009</v>
      </c>
      <c r="F65" s="21">
        <v>394612</v>
      </c>
      <c r="G65" s="49" t="s">
        <v>6</v>
      </c>
      <c r="H65" s="13" t="s">
        <v>327</v>
      </c>
    </row>
    <row r="66" spans="1:8" ht="15" customHeight="1" x14ac:dyDescent="0.2">
      <c r="C66" s="6">
        <v>9</v>
      </c>
      <c r="D66" s="21" t="s">
        <v>92</v>
      </c>
      <c r="E66" s="14">
        <v>2008</v>
      </c>
      <c r="F66" s="27">
        <v>395939</v>
      </c>
      <c r="G66" s="48" t="s">
        <v>90</v>
      </c>
      <c r="H66" s="13" t="s">
        <v>335</v>
      </c>
    </row>
    <row r="67" spans="1:8" ht="15" customHeight="1" x14ac:dyDescent="0.2">
      <c r="C67" s="6">
        <v>10</v>
      </c>
      <c r="D67" s="21" t="s">
        <v>17</v>
      </c>
      <c r="E67" s="14">
        <v>2008</v>
      </c>
      <c r="F67" s="27">
        <v>370140</v>
      </c>
      <c r="G67" s="48" t="s">
        <v>45</v>
      </c>
      <c r="H67" s="13" t="s">
        <v>340</v>
      </c>
    </row>
    <row r="68" spans="1:8" ht="15" customHeight="1" x14ac:dyDescent="0.2">
      <c r="C68" s="6">
        <v>11</v>
      </c>
      <c r="D68" s="21" t="str">
        <f>[8]ΑΘΛΗΤΩΝ!B14</f>
        <v>ΝΑΚΟΣ ΑΛΕΞΑΝΔΡΟΣ</v>
      </c>
      <c r="E68" s="14">
        <f>[8]ΑΘΛΗΤΩΝ!C14</f>
        <v>2009</v>
      </c>
      <c r="F68" s="27">
        <f>[8]ΑΘΛΗΤΩΝ!D14</f>
        <v>403197</v>
      </c>
      <c r="G68" s="48" t="str">
        <f>[8]ΑΘΛΗΤΩΝ!E14</f>
        <v>Μ.Γ.Σ. ΕΘΝΙΚΟΣ ΑΛΕΞ/ΠΟΛΗΣ</v>
      </c>
      <c r="H68" s="13" t="s">
        <v>325</v>
      </c>
    </row>
    <row r="69" spans="1:8" ht="15" customHeight="1" x14ac:dyDescent="0.2">
      <c r="C69" s="6">
        <v>12</v>
      </c>
      <c r="D69" s="21" t="s">
        <v>91</v>
      </c>
      <c r="E69" s="14">
        <v>2008</v>
      </c>
      <c r="F69" s="27">
        <v>397853</v>
      </c>
      <c r="G69" s="48" t="s">
        <v>90</v>
      </c>
      <c r="H69" s="13" t="s">
        <v>334</v>
      </c>
    </row>
    <row r="70" spans="1:8" ht="15" customHeight="1" x14ac:dyDescent="0.2">
      <c r="C70" s="6">
        <v>13</v>
      </c>
      <c r="D70" s="21" t="s">
        <v>93</v>
      </c>
      <c r="E70" s="14">
        <v>2009</v>
      </c>
      <c r="F70" s="27">
        <v>401624</v>
      </c>
      <c r="G70" s="48" t="s">
        <v>90</v>
      </c>
      <c r="H70" s="13" t="s">
        <v>338</v>
      </c>
    </row>
    <row r="71" spans="1:8" ht="15" customHeight="1" x14ac:dyDescent="0.2">
      <c r="C71" s="6">
        <v>14</v>
      </c>
      <c r="D71" s="21" t="s">
        <v>83</v>
      </c>
      <c r="E71" s="14">
        <v>2009</v>
      </c>
      <c r="F71" s="27">
        <v>404353</v>
      </c>
      <c r="G71" s="48" t="s">
        <v>6</v>
      </c>
      <c r="H71" s="13" t="s">
        <v>328</v>
      </c>
    </row>
    <row r="72" spans="1:8" ht="15" customHeight="1" x14ac:dyDescent="0.2">
      <c r="C72" s="6">
        <v>15</v>
      </c>
      <c r="D72" s="21" t="str">
        <f>[8]ΑΘΛΗΤΩΝ!B12</f>
        <v>ΤΡΑΪΚΟΥΔΗΣ ΓΡΗΓΟΡΗΣ</v>
      </c>
      <c r="E72" s="14">
        <f>[8]ΑΘΛΗΤΩΝ!C12</f>
        <v>2008</v>
      </c>
      <c r="F72" s="21">
        <f>[8]ΑΘΛΗΤΩΝ!D12</f>
        <v>381605</v>
      </c>
      <c r="G72" s="20" t="str">
        <f>[8]ΑΘΛΗΤΩΝ!E12</f>
        <v>Μ.Γ.Σ. ΕΘΝΙΚΟΣ ΑΛΕΞ/ΠΟΛΗΣ</v>
      </c>
      <c r="H72" s="13" t="s">
        <v>322</v>
      </c>
    </row>
    <row r="73" spans="1:8" ht="15" customHeight="1" x14ac:dyDescent="0.2">
      <c r="C73" s="6">
        <v>16</v>
      </c>
      <c r="D73" s="21" t="s">
        <v>86</v>
      </c>
      <c r="E73" s="14">
        <v>2009</v>
      </c>
      <c r="F73" s="27">
        <v>400120</v>
      </c>
      <c r="G73" s="48" t="s">
        <v>68</v>
      </c>
      <c r="H73" s="13" t="s">
        <v>329</v>
      </c>
    </row>
    <row r="74" spans="1:8" ht="15" customHeight="1" x14ac:dyDescent="0.2">
      <c r="C74" s="6">
        <v>17</v>
      </c>
      <c r="D74" s="21" t="s">
        <v>87</v>
      </c>
      <c r="E74" s="14">
        <v>2008</v>
      </c>
      <c r="F74" s="27">
        <v>391544</v>
      </c>
      <c r="G74" s="48" t="s">
        <v>68</v>
      </c>
      <c r="H74" s="13" t="s">
        <v>330</v>
      </c>
    </row>
    <row r="75" spans="1:8" ht="15" customHeight="1" x14ac:dyDescent="0.2">
      <c r="C75" s="6">
        <v>18</v>
      </c>
      <c r="D75" s="21" t="s">
        <v>321</v>
      </c>
      <c r="E75" s="14">
        <v>2008</v>
      </c>
      <c r="F75" s="27">
        <v>393909</v>
      </c>
      <c r="G75" s="48" t="s">
        <v>236</v>
      </c>
      <c r="H75" s="13" t="s">
        <v>339</v>
      </c>
    </row>
    <row r="76" spans="1:8" ht="15" customHeight="1" x14ac:dyDescent="0.2">
      <c r="D76" s="21" t="str">
        <f>[7]ΑΘΛΗΤΩΝ!B13</f>
        <v>ΚΑΠΟΛΑΣ ΓΕΩΡΓΙΟΣ</v>
      </c>
      <c r="E76" s="14">
        <f>[7]ΑΘΛΗΤΩΝ!C13</f>
        <v>2009</v>
      </c>
      <c r="F76" s="27">
        <f>[7]ΑΘΛΗΤΩΝ!D13</f>
        <v>382620</v>
      </c>
      <c r="G76" s="48" t="str">
        <f>[7]ΑΘΛΗΤΩΝ!E13</f>
        <v>ΜΠΣ ΟΛΥΜΠΙΑΔΑ</v>
      </c>
      <c r="H76" s="13" t="s">
        <v>138</v>
      </c>
    </row>
    <row r="77" spans="1:8" s="22" customFormat="1" ht="15" customHeight="1" x14ac:dyDescent="0.2">
      <c r="A77" s="6"/>
      <c r="B77" s="6"/>
      <c r="C77" s="6"/>
      <c r="D77" s="21"/>
      <c r="E77" s="14"/>
      <c r="F77" s="27"/>
      <c r="G77" s="48"/>
      <c r="H77" s="13"/>
    </row>
    <row r="78" spans="1:8" s="22" customFormat="1" ht="15" customHeight="1" x14ac:dyDescent="0.2">
      <c r="A78" s="6"/>
      <c r="B78" s="6"/>
      <c r="C78" s="6"/>
      <c r="D78" s="21"/>
      <c r="E78" s="14"/>
      <c r="F78" s="27"/>
      <c r="G78" s="48"/>
      <c r="H78" s="13"/>
    </row>
    <row r="79" spans="1:8" s="4" customFormat="1" ht="15" customHeight="1" x14ac:dyDescent="0.2">
      <c r="A79" s="6"/>
      <c r="B79" s="6"/>
      <c r="C79" s="6"/>
      <c r="D79" s="39"/>
      <c r="E79" s="8"/>
      <c r="F79" s="19"/>
      <c r="G79" s="57"/>
      <c r="H79" s="13"/>
    </row>
    <row r="80" spans="1:8" s="4" customFormat="1" ht="15" customHeight="1" x14ac:dyDescent="0.2">
      <c r="A80" s="6"/>
      <c r="B80" s="6"/>
      <c r="C80" s="6"/>
      <c r="D80" s="18" t="s">
        <v>47</v>
      </c>
      <c r="E80" s="8"/>
      <c r="F80" s="19"/>
      <c r="G80" s="55"/>
      <c r="H80" s="13"/>
    </row>
    <row r="81" spans="1:8" ht="15" customHeight="1" x14ac:dyDescent="0.2">
      <c r="C81" s="6">
        <v>1</v>
      </c>
      <c r="D81" s="21" t="str">
        <f>[5]ΑΘΛΗΤΩΝ!B15</f>
        <v>ΜΩΥΣΗΣ ΒΑΣΙΛΕΙΟΣ</v>
      </c>
      <c r="E81" s="14">
        <f>[5]ΑΘΛΗΤΩΝ!C15</f>
        <v>2010</v>
      </c>
      <c r="F81" s="27">
        <f>[5]ΑΘΛΗΤΩΝ!D15</f>
        <v>401558</v>
      </c>
      <c r="G81" s="48" t="str">
        <f>[5]ΑΘΛΗΤΩΝ!E15</f>
        <v>Α.Ο.ΔΡΑΜΑΣ</v>
      </c>
      <c r="H81" s="13" t="s">
        <v>169</v>
      </c>
    </row>
    <row r="82" spans="1:8" ht="15" customHeight="1" x14ac:dyDescent="0.2">
      <c r="C82" s="6">
        <v>2</v>
      </c>
      <c r="D82" s="21" t="s">
        <v>38</v>
      </c>
      <c r="E82" s="14">
        <v>2010</v>
      </c>
      <c r="F82" s="27">
        <v>397432</v>
      </c>
      <c r="G82" s="48" t="s">
        <v>63</v>
      </c>
      <c r="H82" s="13" t="s">
        <v>182</v>
      </c>
    </row>
    <row r="83" spans="1:8" s="4" customFormat="1" ht="15" customHeight="1" x14ac:dyDescent="0.2">
      <c r="A83" s="6"/>
      <c r="B83" s="6"/>
      <c r="C83" s="6">
        <v>3</v>
      </c>
      <c r="D83" s="21" t="s">
        <v>23</v>
      </c>
      <c r="E83" s="14">
        <v>2010</v>
      </c>
      <c r="F83" s="21">
        <v>72</v>
      </c>
      <c r="G83" s="49" t="s">
        <v>57</v>
      </c>
      <c r="H83" s="13" t="s">
        <v>176</v>
      </c>
    </row>
    <row r="84" spans="1:8" s="4" customFormat="1" ht="15" customHeight="1" x14ac:dyDescent="0.2">
      <c r="A84" s="6"/>
      <c r="B84" s="6"/>
      <c r="C84" s="6">
        <v>4</v>
      </c>
      <c r="D84" s="21" t="str">
        <f>[10]ΑΘΛΗΤΩΝ!B23</f>
        <v>ΜΑΤΣΚΑΣ ΝΙΚΟΣ</v>
      </c>
      <c r="E84" s="14">
        <f>[10]ΑΘΛΗΤΩΝ!C23</f>
        <v>2010</v>
      </c>
      <c r="F84" s="27">
        <f>[10]ΑΘΛΗΤΩΝ!D23</f>
        <v>397858</v>
      </c>
      <c r="G84" s="48" t="str">
        <f>[10]ΑΘΛΗΤΩΝ!E23</f>
        <v>ΠΑΣ ΠΡΩΤΕΑΣ ΑΛΕΞ/ΠΟΛΗΣ</v>
      </c>
      <c r="H84" s="13" t="s">
        <v>163</v>
      </c>
    </row>
    <row r="85" spans="1:8" s="4" customFormat="1" ht="15" customHeight="1" x14ac:dyDescent="0.2">
      <c r="A85" s="6"/>
      <c r="B85" s="6"/>
      <c r="C85" s="6">
        <v>5</v>
      </c>
      <c r="D85" s="21" t="str">
        <f>[4]ΑΘΛΗΤΩΝ!B21</f>
        <v>ΛΑΔΟΠΟΥΛΟΣ ΔΗΜΗΤΡΙΟΣ</v>
      </c>
      <c r="E85" s="14">
        <f>[4]ΑΘΛΗΤΩΝ!C21</f>
        <v>2011</v>
      </c>
      <c r="F85" s="27">
        <f>[4]ΑΘΛΗΤΩΝ!D21</f>
        <v>400603</v>
      </c>
      <c r="G85" s="48" t="str">
        <f>[4]ΑΘΛΗΤΩΝ!E21</f>
        <v>Π.Α.Σ. ΡΗΣΣΟΣ</v>
      </c>
      <c r="H85" s="13" t="s">
        <v>172</v>
      </c>
    </row>
    <row r="86" spans="1:8" s="4" customFormat="1" ht="15" customHeight="1" x14ac:dyDescent="0.2">
      <c r="A86" s="6"/>
      <c r="B86" s="6"/>
      <c r="C86" s="6">
        <v>6</v>
      </c>
      <c r="D86" s="21" t="s">
        <v>36</v>
      </c>
      <c r="E86" s="14">
        <v>2010</v>
      </c>
      <c r="F86" s="21">
        <v>397435</v>
      </c>
      <c r="G86" s="49" t="s">
        <v>63</v>
      </c>
      <c r="H86" s="13" t="s">
        <v>181</v>
      </c>
    </row>
    <row r="87" spans="1:8" s="4" customFormat="1" ht="15" customHeight="1" x14ac:dyDescent="0.2">
      <c r="A87" s="6"/>
      <c r="B87" s="6"/>
      <c r="C87" s="6">
        <v>7</v>
      </c>
      <c r="D87" s="21" t="str">
        <f>[1]ΑΘΛΗΤΩΝ!B10</f>
        <v>ΔΑΦΝΙΩΤΗΣ ΑΡΗΣ</v>
      </c>
      <c r="E87" s="14">
        <f>[1]ΑΘΛΗΤΩΝ!C10</f>
        <v>2010</v>
      </c>
      <c r="F87" s="21">
        <f>[1]ΑΘΛΗΤΩΝ!D10</f>
        <v>385692</v>
      </c>
      <c r="G87" s="49" t="str">
        <f>[1]ΑΘΛΗΤΩΝ!E10</f>
        <v>ΦΙΛΙΠΠΟΣ ΚΑΒΑΛΑΣ</v>
      </c>
      <c r="H87" s="13" t="s">
        <v>177</v>
      </c>
    </row>
    <row r="88" spans="1:8" s="4" customFormat="1" ht="15" customHeight="1" x14ac:dyDescent="0.2">
      <c r="A88" s="6"/>
      <c r="B88" s="6"/>
      <c r="C88" s="6">
        <v>8</v>
      </c>
      <c r="D88" s="9" t="s">
        <v>174</v>
      </c>
      <c r="E88" s="10">
        <v>2010</v>
      </c>
      <c r="F88" s="9" t="s">
        <v>20</v>
      </c>
      <c r="G88" s="49" t="s">
        <v>57</v>
      </c>
      <c r="H88" s="13" t="s">
        <v>175</v>
      </c>
    </row>
    <row r="89" spans="1:8" ht="15" customHeight="1" x14ac:dyDescent="0.2">
      <c r="C89" s="6">
        <v>9</v>
      </c>
      <c r="D89" s="21" t="str">
        <f>[7]ΑΘΛΗΤΩΝ!B14</f>
        <v>ΤΣΕΛΙΔΗΣ ΜΙΧΑΛΗΣ</v>
      </c>
      <c r="E89" s="14">
        <f>[7]ΑΘΛΗΤΩΝ!C14</f>
        <v>2011</v>
      </c>
      <c r="F89" s="27">
        <f>[7]ΑΘΛΗΤΩΝ!D14</f>
        <v>382626</v>
      </c>
      <c r="G89" s="48" t="str">
        <f>[7]ΑΘΛΗΤΩΝ!E14</f>
        <v>ΜΠΣ ΟΛΥΜΠΙΑΔΑ</v>
      </c>
      <c r="H89" s="13" t="s">
        <v>185</v>
      </c>
    </row>
    <row r="90" spans="1:8" ht="15" customHeight="1" x14ac:dyDescent="0.2">
      <c r="C90" s="6">
        <v>10</v>
      </c>
      <c r="D90" s="21" t="str">
        <f>[9]ΑΘΛΗΤΩΝ!B12</f>
        <v>ΔΕΣΥΠΡΗΣ ΕΜΜΑΝΟΥΗΛ</v>
      </c>
      <c r="E90" s="14">
        <f>[9]ΑΘΛΗΤΩΝ!C12</f>
        <v>2011</v>
      </c>
      <c r="F90" s="27">
        <f>[9]ΑΘΛΗΤΩΝ!D12</f>
        <v>399329</v>
      </c>
      <c r="G90" s="48" t="str">
        <f>[9]ΑΘΛΗΤΩΝ!E12</f>
        <v>ΑΣ ΠΟΛΥΝΙΚΗΣ ΔΡΑΜΑΣ</v>
      </c>
      <c r="H90" s="13" t="s">
        <v>188</v>
      </c>
    </row>
    <row r="91" spans="1:8" ht="15" customHeight="1" x14ac:dyDescent="0.2">
      <c r="C91" s="6">
        <v>11</v>
      </c>
      <c r="D91" s="9" t="s">
        <v>85</v>
      </c>
      <c r="E91" s="10">
        <v>2010</v>
      </c>
      <c r="F91" s="9">
        <v>400814</v>
      </c>
      <c r="G91" s="49" t="s">
        <v>18</v>
      </c>
      <c r="H91" s="13" t="s">
        <v>173</v>
      </c>
    </row>
    <row r="92" spans="1:8" ht="15" customHeight="1" x14ac:dyDescent="0.2">
      <c r="C92" s="6">
        <v>12</v>
      </c>
      <c r="D92" s="21" t="str">
        <f>[4]ΑΘΛΗΤΩΝ!B20</f>
        <v>ΤΑΣΙΔΗΣ ΚΩΝΣΤΑΝΤΙΝΟΣ</v>
      </c>
      <c r="E92" s="14">
        <f>[4]ΑΘΛΗΤΩΝ!C20</f>
        <v>2011</v>
      </c>
      <c r="F92" s="27">
        <f>[4]ΑΘΛΗΤΩΝ!D20</f>
        <v>402024</v>
      </c>
      <c r="G92" s="48" t="str">
        <f>[4]ΑΘΛΗΤΩΝ!E20</f>
        <v>Π.Α.Σ. ΡΗΣΣΟΣ</v>
      </c>
      <c r="H92" s="13" t="s">
        <v>171</v>
      </c>
    </row>
    <row r="93" spans="1:8" ht="15" customHeight="1" x14ac:dyDescent="0.2">
      <c r="C93" s="6">
        <v>13</v>
      </c>
      <c r="D93" s="21" t="s">
        <v>88</v>
      </c>
      <c r="E93" s="14">
        <v>2010</v>
      </c>
      <c r="F93" s="27" t="s">
        <v>89</v>
      </c>
      <c r="G93" s="48" t="s">
        <v>68</v>
      </c>
      <c r="H93" s="13" t="s">
        <v>168</v>
      </c>
    </row>
    <row r="94" spans="1:8" ht="15" customHeight="1" x14ac:dyDescent="0.2">
      <c r="C94" s="6">
        <v>14</v>
      </c>
      <c r="D94" s="21" t="s">
        <v>39</v>
      </c>
      <c r="E94" s="14">
        <v>2011</v>
      </c>
      <c r="F94" s="27" t="s">
        <v>8</v>
      </c>
      <c r="G94" s="48" t="s">
        <v>63</v>
      </c>
      <c r="H94" s="13" t="s">
        <v>183</v>
      </c>
    </row>
    <row r="95" spans="1:8" ht="15" customHeight="1" x14ac:dyDescent="0.2">
      <c r="C95" s="6">
        <v>15</v>
      </c>
      <c r="D95" s="21" t="str">
        <f>[10]ΑΘΛΗΤΩΝ!B27</f>
        <v>ΓΙΑΛΑΜΑΣ ΑΡΓΥΡΗΣ</v>
      </c>
      <c r="E95" s="14">
        <f>[10]ΑΘΛΗΤΩΝ!C27</f>
        <v>2011</v>
      </c>
      <c r="F95" s="32" t="s">
        <v>84</v>
      </c>
      <c r="G95" s="48" t="str">
        <f>[10]ΑΘΛΗΤΩΝ!E27</f>
        <v>ΠΑΣ ΠΡΩΤΕΑΣ ΑΛΕΞ/ΠΟΛΗΣ</v>
      </c>
      <c r="H95" s="13" t="s">
        <v>167</v>
      </c>
    </row>
    <row r="96" spans="1:8" ht="15" customHeight="1" x14ac:dyDescent="0.2">
      <c r="C96" s="6">
        <v>16</v>
      </c>
      <c r="D96" s="21" t="str">
        <f>[1]ΑΘΛΗΤΩΝ!B15</f>
        <v>ΚΑΛΙΑΜΠΑΚΑΣ ΑΝΔΡΕΑΣ</v>
      </c>
      <c r="E96" s="14">
        <f>[1]ΑΘΛΗΤΩΝ!C15</f>
        <v>2011</v>
      </c>
      <c r="F96" s="27">
        <f>[1]ΑΘΛΗΤΩΝ!D15</f>
        <v>276</v>
      </c>
      <c r="G96" s="48" t="str">
        <f>[1]ΑΘΛΗΤΩΝ!E15</f>
        <v>ΦΙΛΙΠΠΟΣ ΚΑΒΑΛΑΣ</v>
      </c>
      <c r="H96" s="13" t="s">
        <v>184</v>
      </c>
    </row>
    <row r="97" spans="1:8" ht="15" customHeight="1" x14ac:dyDescent="0.2">
      <c r="C97" s="6">
        <v>17</v>
      </c>
      <c r="D97" s="21" t="s">
        <v>178</v>
      </c>
      <c r="E97" s="14">
        <f>[7]ΑΘΛΗΤΩΝ!C27</f>
        <v>2011</v>
      </c>
      <c r="F97" s="21" t="str">
        <f>[7]ΑΘΛΗΤΩΝ!D27</f>
        <v>Δ.Υ</v>
      </c>
      <c r="G97" s="49" t="str">
        <f>[7]ΑΘΛΗΤΩΝ!E27</f>
        <v>ΜΠΣ ΟΛΥΜΠΙΑΔΑ</v>
      </c>
      <c r="H97" s="13" t="s">
        <v>179</v>
      </c>
    </row>
    <row r="98" spans="1:8" ht="15" customHeight="1" x14ac:dyDescent="0.2">
      <c r="C98" s="6">
        <v>18</v>
      </c>
      <c r="D98" s="21" t="str">
        <f>[10]ΑΘΛΗΤΩΝ!B26</f>
        <v>ΣΤΑΓΓΟΠΟΥΛΟΣ ΑΓΓΕΛΟΣ</v>
      </c>
      <c r="E98" s="14">
        <f>[10]ΑΘΛΗΤΩΝ!C26</f>
        <v>2011</v>
      </c>
      <c r="F98" s="27" t="s">
        <v>84</v>
      </c>
      <c r="G98" s="48" t="str">
        <f>[10]ΑΘΛΗΤΩΝ!E26</f>
        <v>ΠΑΣ ΠΡΩΤΕΑΣ ΑΛΕΞ/ΠΟΛΗΣ</v>
      </c>
      <c r="H98" s="13" t="s">
        <v>166</v>
      </c>
    </row>
    <row r="99" spans="1:8" s="4" customFormat="1" ht="15" customHeight="1" x14ac:dyDescent="0.2">
      <c r="A99" s="6"/>
      <c r="B99" s="6"/>
      <c r="C99" s="6">
        <v>19</v>
      </c>
      <c r="D99" s="21" t="str">
        <f>[9]ΑΘΛΗΤΩΝ!B13</f>
        <v>ΑΚΡΙΒΟΠΟΥΛΟΣ ΓΕΡΑΣΙΜΟΣ</v>
      </c>
      <c r="E99" s="14">
        <f>[9]ΑΘΛΗΤΩΝ!C13</f>
        <v>2011</v>
      </c>
      <c r="F99" s="27">
        <f>[9]ΑΘΛΗΤΩΝ!D13</f>
        <v>380470</v>
      </c>
      <c r="G99" s="58" t="str">
        <f>[9]ΑΘΛΗΤΩΝ!E13</f>
        <v>ΑΣ ΠΟΛΥΝΙΚΗΣ ΔΡΑΜΑΣ</v>
      </c>
      <c r="H99" s="13" t="s">
        <v>189</v>
      </c>
    </row>
    <row r="100" spans="1:8" s="4" customFormat="1" ht="15" customHeight="1" x14ac:dyDescent="0.2">
      <c r="A100" s="6"/>
      <c r="B100" s="6"/>
      <c r="C100" s="6">
        <v>20</v>
      </c>
      <c r="D100" s="21" t="str">
        <f>[10]ΑΘΛΗΤΩΝ!B24</f>
        <v>ΒΟΛΙΩΤΗΣ ΑΝΤΩΝΗΣ</v>
      </c>
      <c r="E100" s="14">
        <f>[10]ΑΘΛΗΤΩΝ!C24</f>
        <v>2010</v>
      </c>
      <c r="F100" s="27">
        <f>[10]ΑΘΛΗΤΩΝ!D24</f>
        <v>401943</v>
      </c>
      <c r="G100" s="48" t="str">
        <f>[10]ΑΘΛΗΤΩΝ!E24</f>
        <v>ΠΑΣ ΠΡΩΤΕΑΣ ΑΛΕΞ/ΠΟΛΗΣ</v>
      </c>
      <c r="H100" s="13" t="s">
        <v>164</v>
      </c>
    </row>
    <row r="101" spans="1:8" s="4" customFormat="1" ht="15" customHeight="1" x14ac:dyDescent="0.2">
      <c r="A101" s="6"/>
      <c r="B101" s="6"/>
      <c r="C101" s="6">
        <v>21</v>
      </c>
      <c r="D101" s="21" t="s">
        <v>10</v>
      </c>
      <c r="E101" s="14">
        <v>2011</v>
      </c>
      <c r="F101" s="27">
        <v>404352</v>
      </c>
      <c r="G101" s="48" t="s">
        <v>6</v>
      </c>
      <c r="H101" s="13" t="s">
        <v>186</v>
      </c>
    </row>
    <row r="102" spans="1:8" ht="15" customHeight="1" x14ac:dyDescent="0.2">
      <c r="C102" s="6">
        <v>22</v>
      </c>
      <c r="D102" s="21" t="s">
        <v>193</v>
      </c>
      <c r="E102" s="14">
        <v>2011</v>
      </c>
      <c r="F102" s="27" t="s">
        <v>8</v>
      </c>
      <c r="G102" s="58" t="s">
        <v>192</v>
      </c>
      <c r="H102" s="13" t="s">
        <v>191</v>
      </c>
    </row>
    <row r="103" spans="1:8" ht="15" customHeight="1" x14ac:dyDescent="0.2">
      <c r="C103" s="6">
        <v>23</v>
      </c>
      <c r="D103" s="21" t="str">
        <f>[5]ΑΘΛΗΤΩΝ!B18</f>
        <v>ΠΟΛΥΧΡΟΝΙΔΗΣ Δ. ΧΡΗΣΤΟΣ</v>
      </c>
      <c r="E103" s="14">
        <f>[5]ΑΘΛΗΤΩΝ!C18</f>
        <v>2011</v>
      </c>
      <c r="F103" s="27">
        <f>[5]ΑΘΛΗΤΩΝ!D18</f>
        <v>404232</v>
      </c>
      <c r="G103" s="48" t="str">
        <f>[5]ΑΘΛΗΤΩΝ!E18</f>
        <v>Α.Ο.ΔΡΑΜΑΣ</v>
      </c>
      <c r="H103" s="13" t="s">
        <v>170</v>
      </c>
    </row>
    <row r="104" spans="1:8" ht="15" customHeight="1" x14ac:dyDescent="0.2">
      <c r="C104" s="6">
        <v>24</v>
      </c>
      <c r="D104" s="21" t="str">
        <f>[10]ΑΘΛΗΤΩΝ!B25</f>
        <v>ΤΟΡΟΣΙΑΝ ΦΙΛΛΙΠ</v>
      </c>
      <c r="E104" s="14">
        <f>[10]ΑΘΛΗΤΩΝ!C25</f>
        <v>2010</v>
      </c>
      <c r="F104" s="27">
        <f>[10]ΑΘΛΗΤΩΝ!D25</f>
        <v>397856</v>
      </c>
      <c r="G104" s="48" t="str">
        <f>[10]ΑΘΛΗΤΩΝ!E25</f>
        <v>ΠΑΣ ΠΡΩΤΕΑΣ ΑΛΕΞ/ΠΟΛΗΣ</v>
      </c>
      <c r="H104" s="13" t="s">
        <v>165</v>
      </c>
    </row>
    <row r="105" spans="1:8" ht="15" customHeight="1" x14ac:dyDescent="0.2">
      <c r="C105" s="6">
        <v>25</v>
      </c>
      <c r="D105" s="21" t="str">
        <f>[11]ΑΘΛΗΤΩΝ!B12</f>
        <v>ΦΩΤΙΟΥ ΧΡΗΣΤΟΣ</v>
      </c>
      <c r="E105" s="14">
        <f>[11]ΑΘΛΗΤΩΝ!C12</f>
        <v>2011</v>
      </c>
      <c r="F105" s="27" t="s">
        <v>8</v>
      </c>
      <c r="G105" s="48" t="str">
        <f>$G$63</f>
        <v>Π.Α.Σ. ΡΗΣΣΟΣ</v>
      </c>
      <c r="H105" s="13" t="s">
        <v>187</v>
      </c>
    </row>
    <row r="106" spans="1:8" ht="15" customHeight="1" x14ac:dyDescent="0.2">
      <c r="C106" s="6">
        <v>26</v>
      </c>
      <c r="D106" s="21" t="str">
        <f>[10]ΑΘΛΗΤΩΝ!B21</f>
        <v>ΣΑΡΑΦΗΣ ΓΙΩΡΓΟΣ</v>
      </c>
      <c r="E106" s="14">
        <f>[10]ΑΘΛΗΤΩΝ!C21</f>
        <v>2010</v>
      </c>
      <c r="F106" s="27">
        <f>[10]ΑΘΛΗΤΩΝ!D21</f>
        <v>397860</v>
      </c>
      <c r="G106" s="48" t="str">
        <f>[10]ΑΘΛΗΤΩΝ!E21</f>
        <v>ΠΑΣ ΠΡΩΤΕΑΣ ΑΛΕΞ/ΠΟΛΗΣ</v>
      </c>
      <c r="H106" s="13" t="s">
        <v>162</v>
      </c>
    </row>
    <row r="107" spans="1:8" ht="15" customHeight="1" x14ac:dyDescent="0.2">
      <c r="C107" s="6">
        <v>27</v>
      </c>
      <c r="D107" s="21" t="str">
        <f>[9]ΑΘΛΗΤΩΝ!B16</f>
        <v>ΙΩΑΝΝΙΔΗΣ ΜΙΧΑΗΛ</v>
      </c>
      <c r="E107" s="14">
        <f>[9]ΑΘΛΗΤΩΝ!C16</f>
        <v>2011</v>
      </c>
      <c r="F107" s="27" t="e">
        <f>#REF!</f>
        <v>#REF!</v>
      </c>
      <c r="G107" s="58" t="str">
        <f>[9]ΑΘΛΗΤΩΝ!E16</f>
        <v>ΑΣ ΠΟΛΥΝΙΚΗΣ ΔΡΑΜΑΣ</v>
      </c>
      <c r="H107" s="13" t="s">
        <v>190</v>
      </c>
    </row>
    <row r="108" spans="1:8" ht="15" customHeight="1" x14ac:dyDescent="0.2">
      <c r="C108" s="6">
        <v>28</v>
      </c>
      <c r="D108" s="21" t="str">
        <f>[7]ΑΘΛΗΤΩΝ!B29</f>
        <v>ΡΑΨΟΜΑΝΙΚΗΣ ΑΠΟΣΤΟΛΟΣ</v>
      </c>
      <c r="E108" s="14">
        <f>[7]ΑΘΛΗΤΩΝ!C29</f>
        <v>2011</v>
      </c>
      <c r="F108" s="21" t="str">
        <f>[7]ΑΘΛΗΤΩΝ!D29</f>
        <v>Δ.Υ</v>
      </c>
      <c r="G108" s="49" t="str">
        <f>[7]ΑΘΛΗΤΩΝ!E29</f>
        <v>ΜΠΣ ΟΛΥΜΠΙΑΔΑ</v>
      </c>
      <c r="H108" s="13" t="s">
        <v>180</v>
      </c>
    </row>
    <row r="109" spans="1:8" s="22" customFormat="1" ht="15" customHeight="1" x14ac:dyDescent="0.2">
      <c r="A109" s="6"/>
      <c r="B109" s="6"/>
      <c r="C109" s="6"/>
      <c r="D109" s="21"/>
      <c r="E109" s="14"/>
      <c r="F109" s="21"/>
      <c r="G109" s="49"/>
      <c r="H109" s="13"/>
    </row>
    <row r="110" spans="1:8" s="4" customFormat="1" ht="15" customHeight="1" x14ac:dyDescent="0.2">
      <c r="A110" s="6"/>
      <c r="B110" s="6"/>
      <c r="C110" s="6"/>
      <c r="D110" s="18" t="s">
        <v>46</v>
      </c>
      <c r="E110" s="8"/>
      <c r="F110" s="19"/>
      <c r="G110" s="55"/>
      <c r="H110" s="13"/>
    </row>
    <row r="111" spans="1:8" ht="15" customHeight="1" x14ac:dyDescent="0.2">
      <c r="C111" s="6">
        <v>1</v>
      </c>
      <c r="D111" s="9" t="s">
        <v>11</v>
      </c>
      <c r="E111" s="10">
        <v>2012</v>
      </c>
      <c r="F111" s="9">
        <v>380021</v>
      </c>
      <c r="G111" s="49" t="s">
        <v>6</v>
      </c>
      <c r="H111" s="13" t="s">
        <v>251</v>
      </c>
    </row>
    <row r="112" spans="1:8" ht="15" customHeight="1" x14ac:dyDescent="0.2">
      <c r="C112" s="6">
        <v>2</v>
      </c>
      <c r="D112" s="15" t="s">
        <v>248</v>
      </c>
      <c r="E112" s="16">
        <v>2012</v>
      </c>
      <c r="F112" s="15" t="str">
        <f t="shared" ref="F112:F113" si="1">$F$126</f>
        <v>Χ.Δ.</v>
      </c>
      <c r="G112" s="47" t="s">
        <v>45</v>
      </c>
      <c r="H112" s="13" t="s">
        <v>272</v>
      </c>
    </row>
    <row r="113" spans="3:8" ht="15" customHeight="1" x14ac:dyDescent="0.2">
      <c r="C113" s="6">
        <v>3</v>
      </c>
      <c r="D113" s="15" t="s">
        <v>245</v>
      </c>
      <c r="E113" s="16">
        <v>2012</v>
      </c>
      <c r="F113" s="15" t="str">
        <f t="shared" si="1"/>
        <v>Χ.Δ.</v>
      </c>
      <c r="G113" s="47" t="s">
        <v>90</v>
      </c>
      <c r="H113" s="13" t="s">
        <v>269</v>
      </c>
    </row>
    <row r="114" spans="3:8" ht="15" customHeight="1" x14ac:dyDescent="0.2">
      <c r="C114" s="6">
        <v>4</v>
      </c>
      <c r="D114" s="21" t="str">
        <f>[5]ΑΘΛΗΤΩΝ!B22</f>
        <v>ΘΕΟΔΟΣΙΑΔΗΣ ΙΩΑΝΝΗΣ</v>
      </c>
      <c r="E114" s="14">
        <f>[5]ΑΘΛΗΤΩΝ!C22</f>
        <v>2012</v>
      </c>
      <c r="F114" s="27" t="str">
        <f>[5]ΑΘΛΗΤΩΝ!D22</f>
        <v>ΣΕΓΑΣ</v>
      </c>
      <c r="G114" s="48" t="str">
        <f>[5]ΑΘΛΗΤΩΝ!E22</f>
        <v>Α.Ο.ΔΡΑΜΑΣ</v>
      </c>
      <c r="H114" s="13" t="s">
        <v>264</v>
      </c>
    </row>
    <row r="115" spans="3:8" ht="15" customHeight="1" x14ac:dyDescent="0.2">
      <c r="C115" s="6">
        <v>5</v>
      </c>
      <c r="D115" s="21" t="str">
        <f>[8]ΑΘΛΗΤΩΝ!B15</f>
        <v>ΚΟΪΝΑΚΗΣ ΜΑΡΙΟΣ</v>
      </c>
      <c r="E115" s="14">
        <f>[8]ΑΘΛΗΤΩΝ!C15</f>
        <v>2013</v>
      </c>
      <c r="F115" s="21" t="str">
        <f>[8]ΑΘΛΗΤΩΝ!D15</f>
        <v>Χ.Δ.</v>
      </c>
      <c r="G115" s="20" t="str">
        <f>[8]ΑΘΛΗΤΩΝ!E15</f>
        <v>Μ.Γ.Σ. ΕΘΝΙΚΟΣ ΑΛΕΞ/ΠΟΛΗΣ</v>
      </c>
      <c r="H115" s="13" t="s">
        <v>254</v>
      </c>
    </row>
    <row r="116" spans="3:8" ht="15" customHeight="1" x14ac:dyDescent="0.2">
      <c r="C116" s="6">
        <v>6</v>
      </c>
      <c r="D116" s="9" t="s">
        <v>19</v>
      </c>
      <c r="E116" s="10">
        <v>2013</v>
      </c>
      <c r="F116" s="9" t="s">
        <v>94</v>
      </c>
      <c r="G116" s="49" t="s">
        <v>21</v>
      </c>
      <c r="H116" s="13" t="s">
        <v>250</v>
      </c>
    </row>
    <row r="117" spans="3:8" ht="15" customHeight="1" x14ac:dyDescent="0.2">
      <c r="C117" s="6">
        <v>7</v>
      </c>
      <c r="D117" s="15" t="s">
        <v>247</v>
      </c>
      <c r="E117" s="16">
        <v>2012</v>
      </c>
      <c r="F117" s="15" t="str">
        <f>$F$126</f>
        <v>Χ.Δ.</v>
      </c>
      <c r="G117" s="47" t="s">
        <v>192</v>
      </c>
      <c r="H117" s="13" t="s">
        <v>271</v>
      </c>
    </row>
    <row r="118" spans="3:8" ht="15" customHeight="1" x14ac:dyDescent="0.2">
      <c r="C118" s="6">
        <v>8</v>
      </c>
      <c r="D118" s="17" t="str">
        <f>[1]ΑΘΛΗΤΩΝ!B12</f>
        <v>ΛΑΧΑΝΑΣ ΑΝΑΣΤΑΣΙΟΣ ΒΙΚΤΩΡ</v>
      </c>
      <c r="E118" s="16">
        <f>[1]ΑΘΛΗΤΩΝ!C12</f>
        <v>2012</v>
      </c>
      <c r="F118" s="15">
        <f>[1]ΑΘΛΗΤΩΝ!D12</f>
        <v>381498</v>
      </c>
      <c r="G118" s="51" t="str">
        <f>[1]ΑΘΛΗΤΩΝ!E12</f>
        <v>ΦΙΛΙΠΠΟΣ ΚΑΒΑΛΑΣ</v>
      </c>
      <c r="H118" s="13" t="s">
        <v>260</v>
      </c>
    </row>
    <row r="119" spans="3:8" ht="15" customHeight="1" x14ac:dyDescent="0.2">
      <c r="C119" s="6">
        <v>9</v>
      </c>
      <c r="D119" s="15" t="s">
        <v>249</v>
      </c>
      <c r="E119" s="16">
        <v>2012</v>
      </c>
      <c r="F119" s="15" t="str">
        <f>$F$126</f>
        <v>Χ.Δ.</v>
      </c>
      <c r="G119" s="47" t="s">
        <v>236</v>
      </c>
      <c r="H119" s="13" t="s">
        <v>273</v>
      </c>
    </row>
    <row r="120" spans="3:8" ht="15" customHeight="1" x14ac:dyDescent="0.2">
      <c r="C120" s="6">
        <v>10</v>
      </c>
      <c r="D120" s="9" t="str">
        <f>[7]ΑΘΛΗΤΩΝ!B28</f>
        <v>ΑΦΙΣΟΠΟΥΛΟΣ ΠΕΡΙΚΛΗΣ</v>
      </c>
      <c r="E120" s="10">
        <f>[7]ΑΘΛΗΤΩΝ!C28</f>
        <v>2012</v>
      </c>
      <c r="F120" s="9" t="str">
        <f>[7]ΑΘΛΗΤΩΝ!D28</f>
        <v>Δ.Υ</v>
      </c>
      <c r="G120" s="49" t="str">
        <f>[7]ΑΘΛΗΤΩΝ!E28</f>
        <v>ΜΠΣ ΟΛΥΜΠΙΑΔΑ</v>
      </c>
      <c r="H120" s="13" t="s">
        <v>261</v>
      </c>
    </row>
    <row r="121" spans="3:8" ht="15" customHeight="1" x14ac:dyDescent="0.2">
      <c r="C121" s="6">
        <v>11</v>
      </c>
      <c r="D121" s="21" t="str">
        <f>[10]ΑΘΛΗΤΩΝ!B30</f>
        <v>ΠΑΠΑΤΖΕΛΑΚΗΣ ΑΝΑΣΤΑΣΙΟΣ</v>
      </c>
      <c r="E121" s="14">
        <f>[10]ΑΘΛΗΤΩΝ!C30</f>
        <v>2013</v>
      </c>
      <c r="F121" s="21" t="s">
        <v>84</v>
      </c>
      <c r="G121" s="20" t="str">
        <f>[10]ΑΘΛΗΤΩΝ!E30</f>
        <v>ΠΑΣ ΠΡΩΤΕΑΣ ΑΛΕΞ/ΠΟΛΗΣ</v>
      </c>
      <c r="H121" s="13" t="s">
        <v>253</v>
      </c>
    </row>
    <row r="122" spans="3:8" ht="15" customHeight="1" x14ac:dyDescent="0.2">
      <c r="C122" s="6">
        <v>12</v>
      </c>
      <c r="D122" s="9" t="s">
        <v>12</v>
      </c>
      <c r="E122" s="10">
        <v>2013</v>
      </c>
      <c r="F122" s="9" t="s">
        <v>84</v>
      </c>
      <c r="G122" s="49" t="s">
        <v>6</v>
      </c>
      <c r="H122" s="13" t="s">
        <v>252</v>
      </c>
    </row>
    <row r="123" spans="3:8" ht="15" customHeight="1" x14ac:dyDescent="0.2">
      <c r="C123" s="6">
        <v>13</v>
      </c>
      <c r="D123" s="9" t="str">
        <f>[1]ΑΘΛΗΤΩΝ!B14</f>
        <v>ΦΙΛΙΠΠΙΔΗΣ ΑΧΙΛΛΕΑΣ</v>
      </c>
      <c r="E123" s="10">
        <f>[1]ΑΘΛΗΤΩΝ!C14</f>
        <v>2013</v>
      </c>
      <c r="F123" s="9">
        <f>[1]ΑΘΛΗΤΩΝ!D14</f>
        <v>269</v>
      </c>
      <c r="G123" s="49" t="str">
        <f>[1]ΑΘΛΗΤΩΝ!E14</f>
        <v>ΦΙΛΙΠΠΟΣ ΚΑΒΑΛΑΣ</v>
      </c>
      <c r="H123" s="13" t="s">
        <v>262</v>
      </c>
    </row>
    <row r="124" spans="3:8" ht="15" customHeight="1" x14ac:dyDescent="0.2">
      <c r="C124" s="6">
        <v>14</v>
      </c>
      <c r="D124" s="9" t="str">
        <f>[7]ΑΘΛΗΤΩΝ!B23</f>
        <v>ΣΚΟΔΡΑΣ ΣΤΕΡΓΙΟΣ</v>
      </c>
      <c r="E124" s="10">
        <f>[7]ΑΘΛΗΤΩΝ!C23</f>
        <v>2013</v>
      </c>
      <c r="F124" s="9" t="str">
        <f>[7]ΑΘΛΗΤΩΝ!D23</f>
        <v>Δ.Υ</v>
      </c>
      <c r="G124" s="49" t="str">
        <f>[7]ΑΘΛΗΤΩΝ!E23</f>
        <v>ΜΠΣ ΟΛΥΜΠΙΑΔΑ</v>
      </c>
      <c r="H124" s="13" t="s">
        <v>258</v>
      </c>
    </row>
    <row r="125" spans="3:8" ht="15" customHeight="1" x14ac:dyDescent="0.2">
      <c r="C125" s="6">
        <v>15</v>
      </c>
      <c r="D125" s="15" t="s">
        <v>244</v>
      </c>
      <c r="E125" s="16">
        <v>2012</v>
      </c>
      <c r="F125" s="15" t="str">
        <f>$F$126</f>
        <v>Χ.Δ.</v>
      </c>
      <c r="G125" s="47" t="s">
        <v>90</v>
      </c>
      <c r="H125" s="13" t="s">
        <v>268</v>
      </c>
    </row>
    <row r="126" spans="3:8" ht="15" customHeight="1" x14ac:dyDescent="0.2">
      <c r="C126" s="6">
        <v>16</v>
      </c>
      <c r="D126" s="15" t="str">
        <f>[10]ΑΘΛΗΤΩΝ!B32</f>
        <v>ΤΑΓΑΡΑΣ ΕΥΑΓΓΕΛΟΣ</v>
      </c>
      <c r="E126" s="16">
        <f>[10]ΑΘΛΗΤΩΝ!C32</f>
        <v>2013</v>
      </c>
      <c r="F126" s="15" t="s">
        <v>84</v>
      </c>
      <c r="G126" s="47" t="str">
        <f>[10]ΑΘΛΗΤΩΝ!E32</f>
        <v>ΠΑΣ ΠΡΩΤΕΑΣ ΑΛΕΞ/ΠΟΛΗΣ</v>
      </c>
      <c r="H126" s="13" t="s">
        <v>257</v>
      </c>
    </row>
    <row r="127" spans="3:8" ht="15" customHeight="1" x14ac:dyDescent="0.2">
      <c r="C127" s="6">
        <v>17</v>
      </c>
      <c r="D127" s="9" t="s">
        <v>22</v>
      </c>
      <c r="E127" s="10">
        <v>2013</v>
      </c>
      <c r="F127" s="9" t="s">
        <v>20</v>
      </c>
      <c r="G127" s="49" t="s">
        <v>57</v>
      </c>
      <c r="H127" s="13" t="s">
        <v>259</v>
      </c>
    </row>
    <row r="128" spans="3:8" ht="15" customHeight="1" x14ac:dyDescent="0.2">
      <c r="C128" s="6">
        <v>18</v>
      </c>
      <c r="D128" s="15" t="str">
        <f>[10]ΑΘΛΗΤΩΝ!B31</f>
        <v>ΝΙΤΣΟΣ ΤΑΞΙΑΡΧΗΣ</v>
      </c>
      <c r="E128" s="16">
        <f>[10]ΑΘΛΗΤΩΝ!C31</f>
        <v>2013</v>
      </c>
      <c r="F128" s="15" t="s">
        <v>84</v>
      </c>
      <c r="G128" s="47" t="str">
        <f>[10]ΑΘΛΗΤΩΝ!E31</f>
        <v>ΠΑΣ ΠΡΩΤΕΑΣ ΑΛΕΞ/ΠΟΛΗΣ</v>
      </c>
      <c r="H128" s="13" t="s">
        <v>256</v>
      </c>
    </row>
    <row r="129" spans="1:8" ht="15" customHeight="1" x14ac:dyDescent="0.2">
      <c r="C129" s="6">
        <v>19</v>
      </c>
      <c r="D129" s="21" t="str">
        <f>[5]ΑΘΛΗΤΩΝ!B23</f>
        <v>ΚΕΤΕΤΖΙΔΗΣ ΚΩΝ/ΝΟΣ</v>
      </c>
      <c r="E129" s="14">
        <f>[5]ΑΘΛΗΤΩΝ!C23</f>
        <v>2012</v>
      </c>
      <c r="F129" s="27" t="str">
        <f>[5]ΑΘΛΗΤΩΝ!D23</f>
        <v>ΣΕΓΑΣ</v>
      </c>
      <c r="G129" s="48" t="str">
        <f>[5]ΑΘΛΗΤΩΝ!E23</f>
        <v>Α.Ο.ΔΡΑΜΑΣ</v>
      </c>
      <c r="H129" s="13" t="s">
        <v>265</v>
      </c>
    </row>
    <row r="130" spans="1:8" ht="15" customHeight="1" x14ac:dyDescent="0.2">
      <c r="C130" s="6">
        <v>20</v>
      </c>
      <c r="D130" s="15" t="s">
        <v>246</v>
      </c>
      <c r="E130" s="16">
        <v>2012</v>
      </c>
      <c r="F130" s="15" t="str">
        <f>$F$126</f>
        <v>Χ.Δ.</v>
      </c>
      <c r="G130" s="47" t="s">
        <v>90</v>
      </c>
      <c r="H130" s="13" t="s">
        <v>270</v>
      </c>
    </row>
    <row r="131" spans="1:8" ht="15" customHeight="1" x14ac:dyDescent="0.2">
      <c r="C131" s="6">
        <v>21</v>
      </c>
      <c r="D131" s="21" t="str">
        <f>[8]ΑΘΛΗΤΩΝ!B16</f>
        <v>ΜΙΝΤΟΓΛΟΥ ΧΡΗΣΤΟΣ</v>
      </c>
      <c r="E131" s="14">
        <f>[8]ΑΘΛΗΤΩΝ!C16</f>
        <v>2013</v>
      </c>
      <c r="F131" s="21" t="str">
        <f>[8]ΑΘΛΗΤΩΝ!D16</f>
        <v>Χ.Δ.</v>
      </c>
      <c r="G131" s="20" t="str">
        <f>[8]ΑΘΛΗΤΩΝ!E16</f>
        <v>Μ.Γ.Σ. ΕΘΝΙΚΟΣ ΑΛΕΞ/ΠΟΛΗΣ</v>
      </c>
      <c r="H131" s="13" t="s">
        <v>255</v>
      </c>
    </row>
    <row r="132" spans="1:8" ht="15" customHeight="1" x14ac:dyDescent="0.2">
      <c r="C132" s="6">
        <v>22</v>
      </c>
      <c r="D132" s="21" t="str">
        <f>[7]ΑΘΛΗΤΩΝ!B25</f>
        <v>ΤΣΟΜΠΑΝΙΔΗΣ ΙΟΡΔΑΝΗΣ</v>
      </c>
      <c r="E132" s="14">
        <f>[7]ΑΘΛΗΤΩΝ!C25</f>
        <v>2013</v>
      </c>
      <c r="F132" s="27" t="str">
        <f>[7]ΑΘΛΗΤΩΝ!D25</f>
        <v>Δ.Υ</v>
      </c>
      <c r="G132" s="48" t="str">
        <f>[7]ΑΘΛΗΤΩΝ!E25</f>
        <v>ΜΠΣ ΟΛΥΜΠΙΑΔΑ</v>
      </c>
      <c r="H132" s="13" t="s">
        <v>267</v>
      </c>
    </row>
    <row r="133" spans="1:8" ht="15" customHeight="1" x14ac:dyDescent="0.2">
      <c r="C133" s="6">
        <v>23</v>
      </c>
      <c r="D133" s="21" t="str">
        <f>[5]ΑΘΛΗΤΩΝ!B21</f>
        <v>ΑΜΟΙΡΙΔΗΣ ΓΕΩΡΓΙΟΣ</v>
      </c>
      <c r="E133" s="14">
        <f>[5]ΑΘΛΗΤΩΝ!C21</f>
        <v>2012</v>
      </c>
      <c r="F133" s="21" t="str">
        <f>[5]ΑΘΛΗΤΩΝ!D21</f>
        <v>ΣΕΓΑΣ</v>
      </c>
      <c r="G133" s="49" t="str">
        <f>[5]ΑΘΛΗΤΩΝ!E21</f>
        <v>Α.Ο.ΔΡΑΜΑΣ</v>
      </c>
      <c r="H133" s="13" t="s">
        <v>263</v>
      </c>
    </row>
    <row r="134" spans="1:8" ht="15" customHeight="1" x14ac:dyDescent="0.2">
      <c r="C134" s="6">
        <v>24</v>
      </c>
      <c r="D134" s="21" t="str">
        <f>[5]ΑΘΛΗΤΩΝ!B25</f>
        <v>ΠΑΝΤΕΛΙΔΗΣ ΚΩΝ/ΝΟΣ</v>
      </c>
      <c r="E134" s="14">
        <f>[5]ΑΘΛΗΤΩΝ!C25</f>
        <v>2012</v>
      </c>
      <c r="F134" s="27" t="str">
        <f>[5]ΑΘΛΗΤΩΝ!D25</f>
        <v>ΣΕΓΑΣ</v>
      </c>
      <c r="G134" s="48" t="str">
        <f>[5]ΑΘΛΗΤΩΝ!E25</f>
        <v>Α.Ο.ΔΡΑΜΑΣ</v>
      </c>
      <c r="H134" s="13" t="s">
        <v>266</v>
      </c>
    </row>
    <row r="135" spans="1:8" s="22" customFormat="1" ht="15" customHeight="1" x14ac:dyDescent="0.2">
      <c r="A135" s="6"/>
      <c r="B135" s="6"/>
      <c r="C135" s="6"/>
      <c r="D135" s="21"/>
      <c r="E135" s="14"/>
      <c r="F135" s="27"/>
      <c r="G135" s="48"/>
      <c r="H135" s="13"/>
    </row>
    <row r="136" spans="1:8" s="22" customFormat="1" ht="15" customHeight="1" x14ac:dyDescent="0.2">
      <c r="A136" s="6"/>
      <c r="B136" s="6"/>
      <c r="C136" s="6"/>
      <c r="D136" s="15"/>
      <c r="E136" s="16"/>
      <c r="F136" s="15"/>
      <c r="G136" s="47"/>
      <c r="H136" s="13"/>
    </row>
    <row r="137" spans="1:8" s="4" customFormat="1" ht="15" customHeight="1" x14ac:dyDescent="0.2">
      <c r="A137" s="6"/>
      <c r="B137" s="6"/>
      <c r="C137" s="6"/>
      <c r="D137" s="15"/>
      <c r="E137" s="16"/>
      <c r="F137" s="15"/>
      <c r="G137" s="47"/>
      <c r="H137" s="13"/>
    </row>
    <row r="138" spans="1:8" s="4" customFormat="1" ht="15" customHeight="1" x14ac:dyDescent="0.2">
      <c r="A138" s="6"/>
      <c r="B138" s="6"/>
      <c r="C138" s="6"/>
      <c r="D138" s="40" t="s">
        <v>42</v>
      </c>
      <c r="E138" s="37"/>
      <c r="F138" s="26"/>
      <c r="G138" s="52"/>
      <c r="H138" s="13"/>
    </row>
    <row r="139" spans="1:8" s="4" customFormat="1" ht="15" customHeight="1" x14ac:dyDescent="0.2">
      <c r="A139" s="6"/>
      <c r="B139" s="6"/>
      <c r="C139" s="6"/>
      <c r="D139" s="36" t="s">
        <v>95</v>
      </c>
      <c r="E139" s="37"/>
      <c r="F139" s="26"/>
      <c r="G139" s="52"/>
      <c r="H139" s="13"/>
    </row>
    <row r="140" spans="1:8" ht="15" customHeight="1" x14ac:dyDescent="0.2">
      <c r="C140" s="6">
        <v>1</v>
      </c>
      <c r="D140" s="21" t="s">
        <v>101</v>
      </c>
      <c r="E140" s="14">
        <v>1986</v>
      </c>
      <c r="F140" s="27">
        <v>226351</v>
      </c>
      <c r="G140" s="48" t="s">
        <v>18</v>
      </c>
      <c r="H140" s="13" t="s">
        <v>380</v>
      </c>
    </row>
    <row r="141" spans="1:8" ht="15" customHeight="1" x14ac:dyDescent="0.2">
      <c r="C141" s="6">
        <v>2</v>
      </c>
      <c r="D141" s="21" t="str">
        <f>[12]ΑΘΛΗΤΡΙΩΝ!B10</f>
        <v>ΠΕΤΡΟΥ ΧΑΡΑΛΑΜΠΙΑ</v>
      </c>
      <c r="E141" s="14">
        <f>[12]ΑΘΛΗΤΡΙΩΝ!C10</f>
        <v>2000</v>
      </c>
      <c r="F141" s="27" t="str">
        <f>[12]ΑΘΛΗΤΡΙΩΝ!D10</f>
        <v>ΜΕΤΕΓΓΡ.</v>
      </c>
      <c r="G141" s="48" t="str">
        <f>[12]ΑΘΛΗΤΡΙΩΝ!E10</f>
        <v>Μ.Γ.Σ ΕΘΝΙΚΟΣ ΑΛΕΞ/ΠΟΛΗΣ</v>
      </c>
      <c r="H141" s="13" t="s">
        <v>378</v>
      </c>
    </row>
    <row r="142" spans="1:8" ht="15" customHeight="1" x14ac:dyDescent="0.2">
      <c r="C142" s="6">
        <v>3</v>
      </c>
      <c r="D142" s="21" t="s">
        <v>99</v>
      </c>
      <c r="E142" s="14">
        <v>1971</v>
      </c>
      <c r="F142" s="27" t="s">
        <v>98</v>
      </c>
      <c r="G142" s="48" t="s">
        <v>18</v>
      </c>
      <c r="H142" s="13" t="s">
        <v>379</v>
      </c>
    </row>
    <row r="143" spans="1:8" s="22" customFormat="1" ht="15" customHeight="1" x14ac:dyDescent="0.2">
      <c r="A143" s="6"/>
      <c r="B143" s="6"/>
      <c r="C143" s="6"/>
      <c r="D143" s="21" t="s">
        <v>100</v>
      </c>
      <c r="E143" s="14">
        <v>1999</v>
      </c>
      <c r="F143" s="27" t="s">
        <v>98</v>
      </c>
      <c r="G143" s="48" t="s">
        <v>18</v>
      </c>
      <c r="H143" s="13" t="s">
        <v>138</v>
      </c>
    </row>
    <row r="144" spans="1:8" s="22" customFormat="1" ht="15" customHeight="1" x14ac:dyDescent="0.2">
      <c r="A144" s="6"/>
      <c r="B144" s="6"/>
      <c r="C144" s="6"/>
      <c r="D144" s="21"/>
      <c r="E144" s="14"/>
      <c r="F144" s="27"/>
      <c r="G144" s="48"/>
      <c r="H144" s="13"/>
    </row>
    <row r="145" spans="1:8" s="4" customFormat="1" ht="15" customHeight="1" x14ac:dyDescent="0.2">
      <c r="A145" s="6"/>
      <c r="B145" s="6"/>
      <c r="C145" s="6"/>
      <c r="H145" s="13"/>
    </row>
    <row r="146" spans="1:8" s="4" customFormat="1" ht="15" customHeight="1" x14ac:dyDescent="0.2">
      <c r="A146" s="6"/>
      <c r="B146" s="6"/>
      <c r="C146" s="6"/>
      <c r="D146" s="25"/>
      <c r="E146" s="63"/>
      <c r="F146" s="28"/>
      <c r="G146" s="59"/>
      <c r="H146" s="13"/>
    </row>
    <row r="147" spans="1:8" s="4" customFormat="1" ht="15" customHeight="1" x14ac:dyDescent="0.2">
      <c r="A147" s="6"/>
      <c r="B147" s="6"/>
      <c r="C147" s="6"/>
      <c r="D147" s="21"/>
      <c r="E147" s="14"/>
      <c r="F147" s="27"/>
      <c r="G147" s="48"/>
      <c r="H147" s="13"/>
    </row>
    <row r="148" spans="1:8" s="4" customFormat="1" ht="15" customHeight="1" x14ac:dyDescent="0.2">
      <c r="A148" s="6"/>
      <c r="B148" s="6"/>
      <c r="C148" s="6"/>
      <c r="D148" s="41" t="s">
        <v>79</v>
      </c>
      <c r="E148" s="14"/>
      <c r="F148" s="27"/>
      <c r="G148" s="48"/>
      <c r="H148" s="13"/>
    </row>
    <row r="149" spans="1:8" s="4" customFormat="1" ht="15" customHeight="1" x14ac:dyDescent="0.2">
      <c r="A149" s="6"/>
      <c r="B149" s="6">
        <v>1</v>
      </c>
      <c r="C149" s="6"/>
      <c r="D149" s="21" t="s">
        <v>26</v>
      </c>
      <c r="E149" s="14">
        <v>2002</v>
      </c>
      <c r="F149" s="27">
        <v>369755</v>
      </c>
      <c r="G149" s="48" t="s">
        <v>68</v>
      </c>
      <c r="H149" s="13" t="s">
        <v>367</v>
      </c>
    </row>
    <row r="150" spans="1:8" s="4" customFormat="1" ht="15" customHeight="1" x14ac:dyDescent="0.2">
      <c r="A150" s="6"/>
      <c r="B150" s="6"/>
      <c r="C150" s="6"/>
      <c r="D150" s="21"/>
      <c r="E150" s="14"/>
      <c r="F150" s="27"/>
      <c r="G150" s="48"/>
      <c r="H150" s="13"/>
    </row>
    <row r="151" spans="1:8" s="4" customFormat="1" ht="15" customHeight="1" x14ac:dyDescent="0.2">
      <c r="A151" s="6"/>
      <c r="B151" s="6"/>
      <c r="C151" s="6"/>
      <c r="D151" s="25"/>
      <c r="E151" s="63"/>
      <c r="F151" s="28"/>
      <c r="G151" s="59"/>
      <c r="H151" s="13"/>
    </row>
    <row r="152" spans="1:8" s="4" customFormat="1" ht="15" customHeight="1" x14ac:dyDescent="0.2">
      <c r="A152" s="6"/>
      <c r="B152" s="6"/>
      <c r="C152" s="6"/>
      <c r="D152" s="42" t="s">
        <v>51</v>
      </c>
      <c r="E152" s="10"/>
      <c r="F152" s="9"/>
      <c r="G152" s="20"/>
      <c r="H152" s="13"/>
    </row>
    <row r="153" spans="1:8" s="4" customFormat="1" ht="15" customHeight="1" x14ac:dyDescent="0.2">
      <c r="A153" s="23"/>
      <c r="B153" s="23">
        <v>1</v>
      </c>
      <c r="C153" s="23"/>
      <c r="D153" s="21" t="s">
        <v>14</v>
      </c>
      <c r="E153" s="14">
        <v>2006</v>
      </c>
      <c r="F153" s="21">
        <v>355923</v>
      </c>
      <c r="G153" s="20" t="s">
        <v>13</v>
      </c>
      <c r="H153" s="13" t="s">
        <v>148</v>
      </c>
    </row>
    <row r="154" spans="1:8" s="4" customFormat="1" ht="15" customHeight="1" x14ac:dyDescent="0.2">
      <c r="A154" s="23"/>
      <c r="B154" s="23">
        <v>2</v>
      </c>
      <c r="C154" s="23"/>
      <c r="D154" s="15" t="s">
        <v>3</v>
      </c>
      <c r="E154" s="16">
        <v>2006</v>
      </c>
      <c r="F154" s="15">
        <v>396426</v>
      </c>
      <c r="G154" s="47" t="s">
        <v>2</v>
      </c>
      <c r="H154" s="13" t="s">
        <v>151</v>
      </c>
    </row>
    <row r="155" spans="1:8" s="4" customFormat="1" ht="15" customHeight="1" x14ac:dyDescent="0.2">
      <c r="A155" s="23"/>
      <c r="B155" s="23">
        <v>3</v>
      </c>
      <c r="C155" s="23"/>
      <c r="D155" s="21" t="s">
        <v>41</v>
      </c>
      <c r="E155" s="10">
        <v>2007</v>
      </c>
      <c r="F155" s="9">
        <v>372811</v>
      </c>
      <c r="G155" s="20" t="s">
        <v>97</v>
      </c>
      <c r="H155" s="13" t="s">
        <v>147</v>
      </c>
    </row>
    <row r="156" spans="1:8" s="4" customFormat="1" ht="15" customHeight="1" x14ac:dyDescent="0.2">
      <c r="A156" s="23"/>
      <c r="B156" s="23">
        <v>4</v>
      </c>
      <c r="C156" s="23"/>
      <c r="D156" s="21" t="s">
        <v>40</v>
      </c>
      <c r="E156" s="14">
        <v>2007</v>
      </c>
      <c r="F156" s="27">
        <v>376065</v>
      </c>
      <c r="G156" s="48" t="s">
        <v>63</v>
      </c>
      <c r="H156" s="13" t="s">
        <v>157</v>
      </c>
    </row>
    <row r="157" spans="1:8" s="4" customFormat="1" ht="15" customHeight="1" x14ac:dyDescent="0.2">
      <c r="A157" s="23"/>
      <c r="B157" s="23">
        <v>5</v>
      </c>
      <c r="C157" s="23"/>
      <c r="D157" s="21" t="str">
        <f>[13]ΑΘΛΗΤΡΙΩΝ!B11</f>
        <v>ΧΡΙΣΤΙΔΟΥ ΕΥΑΓΓΕΛΙΑ</v>
      </c>
      <c r="E157" s="10">
        <f>[13]ΑΘΛΗΤΡΙΩΝ!C11</f>
        <v>2006</v>
      </c>
      <c r="F157" s="9">
        <f>[13]ΑΘΛΗΤΡΙΩΝ!D11</f>
        <v>393913</v>
      </c>
      <c r="G157" s="20" t="str">
        <f>[13]ΑΘΛΗΤΡΙΩΝ!E11</f>
        <v xml:space="preserve">ΜΠΣ ΟΛΥΜΠΙΑΔΑ </v>
      </c>
      <c r="H157" s="13" t="s">
        <v>141</v>
      </c>
    </row>
    <row r="158" spans="1:8" s="22" customFormat="1" ht="15" customHeight="1" x14ac:dyDescent="0.2">
      <c r="A158" s="23"/>
      <c r="B158" s="23">
        <v>6</v>
      </c>
      <c r="C158" s="23"/>
      <c r="D158" s="21" t="s">
        <v>159</v>
      </c>
      <c r="E158" s="14">
        <v>2007</v>
      </c>
      <c r="F158" s="27">
        <v>366090</v>
      </c>
      <c r="G158" s="48" t="s">
        <v>160</v>
      </c>
      <c r="H158" s="13" t="s">
        <v>161</v>
      </c>
    </row>
    <row r="159" spans="1:8" s="22" customFormat="1" ht="15" customHeight="1" x14ac:dyDescent="0.2">
      <c r="A159" s="23"/>
      <c r="B159" s="23">
        <v>7</v>
      </c>
      <c r="C159" s="23"/>
      <c r="D159" s="21" t="str">
        <f>[14]ΑΘΛΗΤΡΙΩΝ!B11</f>
        <v>ΜΑΥΡΟΚΕΦΑΛΟΥ ΕΛΕΝΗ</v>
      </c>
      <c r="E159" s="14">
        <f>[14]ΑΘΛΗΤΡΙΩΝ!C11</f>
        <v>2006</v>
      </c>
      <c r="F159" s="27">
        <f>[14]ΑΘΛΗΤΡΙΩΝ!D11</f>
        <v>367651</v>
      </c>
      <c r="G159" s="48" t="str">
        <f>[14]ΑΘΛΗΤΡΙΩΝ!E11</f>
        <v>ΠΑΣ ΠΡΩΤΕΑΣ ΑΛΕΞ/ΠΟΛΗΣ</v>
      </c>
      <c r="H159" s="13" t="s">
        <v>154</v>
      </c>
    </row>
    <row r="160" spans="1:8" s="22" customFormat="1" ht="15" customHeight="1" x14ac:dyDescent="0.2">
      <c r="A160" s="23"/>
      <c r="B160" s="23">
        <v>8</v>
      </c>
      <c r="C160" s="23"/>
      <c r="D160" s="21" t="s">
        <v>31</v>
      </c>
      <c r="E160" s="10">
        <v>2007</v>
      </c>
      <c r="F160" s="9">
        <v>386928</v>
      </c>
      <c r="G160" s="20" t="s">
        <v>72</v>
      </c>
      <c r="H160" s="13" t="s">
        <v>144</v>
      </c>
    </row>
    <row r="161" spans="1:8" s="22" customFormat="1" ht="15" customHeight="1" x14ac:dyDescent="0.2">
      <c r="A161" s="23"/>
      <c r="B161" s="23">
        <v>9</v>
      </c>
      <c r="C161" s="23"/>
      <c r="D161" s="21" t="s">
        <v>28</v>
      </c>
      <c r="E161" s="10">
        <v>2007</v>
      </c>
      <c r="F161" s="9">
        <v>386669</v>
      </c>
      <c r="G161" s="20" t="s">
        <v>27</v>
      </c>
      <c r="H161" s="13" t="s">
        <v>140</v>
      </c>
    </row>
    <row r="162" spans="1:8" s="22" customFormat="1" ht="15" customHeight="1" x14ac:dyDescent="0.2">
      <c r="A162" s="23"/>
      <c r="B162" s="23">
        <v>10</v>
      </c>
      <c r="C162" s="23"/>
      <c r="D162" s="9" t="str">
        <f>[14]ΑΘΛΗΤΡΙΩΝ!B10</f>
        <v>ΣΑΞΩΝΗ ΛΥΔΙΑ</v>
      </c>
      <c r="E162" s="10">
        <f>[14]ΑΘΛΗΤΡΙΩΝ!C10</f>
        <v>2006</v>
      </c>
      <c r="F162" s="43">
        <f>[14]ΑΘΛΗΤΡΙΩΝ!D10</f>
        <v>367211</v>
      </c>
      <c r="G162" s="49" t="str">
        <f>[14]ΑΘΛΗΤΡΙΩΝ!E10</f>
        <v>ΠΑΣ ΠΡΩΤΕΑΣ ΑΛΕΞ/ΠΟΛΗΣ</v>
      </c>
      <c r="H162" s="13" t="s">
        <v>153</v>
      </c>
    </row>
    <row r="163" spans="1:8" s="4" customFormat="1" ht="15" customHeight="1" x14ac:dyDescent="0.2">
      <c r="A163" s="23"/>
      <c r="B163" s="23">
        <v>11</v>
      </c>
      <c r="C163" s="23"/>
      <c r="D163" s="21" t="s">
        <v>139</v>
      </c>
      <c r="E163" s="10">
        <f>[13]ΑΘΛΗΤΡΙΩΝ!C12</f>
        <v>2007</v>
      </c>
      <c r="F163" s="9">
        <f>[13]ΑΘΛΗΤΡΙΩΝ!D12</f>
        <v>403786</v>
      </c>
      <c r="G163" s="20" t="str">
        <f>[13]ΑΘΛΗΤΡΙΩΝ!E12</f>
        <v xml:space="preserve">ΜΠΣ ΟΛΥΜΠΙΑΔΑ </v>
      </c>
      <c r="H163" s="13" t="s">
        <v>142</v>
      </c>
    </row>
    <row r="164" spans="1:8" s="4" customFormat="1" ht="15" customHeight="1" x14ac:dyDescent="0.2">
      <c r="A164" s="23"/>
      <c r="B164" s="23">
        <v>12</v>
      </c>
      <c r="C164" s="23"/>
      <c r="D164" s="21" t="str">
        <f>[15]Φύλλο1!C37</f>
        <v>ΑΣΤΡΕΙΝΙΔΟΥ ΒΑΣΙΛΙΚΗ</v>
      </c>
      <c r="E164" s="14">
        <f>[15]Φύλλο1!D37</f>
        <v>2006</v>
      </c>
      <c r="F164" s="27">
        <f>[15]Φύλλο1!E37</f>
        <v>357031</v>
      </c>
      <c r="G164" s="48" t="str">
        <f>[15]Φύλλο1!F37</f>
        <v>ΟΦΚΑ ΣΕΡΡΕΣ</v>
      </c>
      <c r="H164" s="13" t="s">
        <v>158</v>
      </c>
    </row>
    <row r="165" spans="1:8" ht="15" customHeight="1" x14ac:dyDescent="0.2">
      <c r="A165" s="23"/>
      <c r="B165" s="23">
        <v>13</v>
      </c>
      <c r="C165" s="23"/>
      <c r="D165" s="21" t="s">
        <v>109</v>
      </c>
      <c r="E165" s="10">
        <v>2007</v>
      </c>
      <c r="F165" s="9">
        <v>378071</v>
      </c>
      <c r="G165" s="20" t="s">
        <v>72</v>
      </c>
      <c r="H165" s="13" t="s">
        <v>143</v>
      </c>
    </row>
    <row r="166" spans="1:8" ht="15" customHeight="1" x14ac:dyDescent="0.2">
      <c r="A166" s="23"/>
      <c r="B166" s="23">
        <v>14</v>
      </c>
      <c r="C166" s="23"/>
      <c r="D166" s="21" t="str">
        <f>[12]ΑΘΛΗΤΡΙΩΝ!B13</f>
        <v>ΠΟΝΤΙΣΙΔΟΥ ΕΛΕΝΗ</v>
      </c>
      <c r="E166" s="14">
        <f>[12]ΑΘΛΗΤΡΙΩΝ!C13</f>
        <v>2007</v>
      </c>
      <c r="F166" s="21">
        <f>[12]ΑΘΛΗΤΡΙΩΝ!D13</f>
        <v>400996</v>
      </c>
      <c r="G166" s="20" t="str">
        <f>[12]ΑΘΛΗΤΡΙΩΝ!E13</f>
        <v>Μ.Γ.Σ ΕΘΝΙΚΟΣ ΑΛΕΞ/ΠΟΛΗΣ</v>
      </c>
      <c r="H166" s="13" t="s">
        <v>149</v>
      </c>
    </row>
    <row r="167" spans="1:8" ht="15" customHeight="1" x14ac:dyDescent="0.2">
      <c r="A167" s="23"/>
      <c r="B167" s="23">
        <v>15</v>
      </c>
      <c r="C167" s="23"/>
      <c r="D167" s="21" t="str">
        <f>[14]ΑΘΛΗΤΡΙΩΝ!B14</f>
        <v>ΜΑΤΟΥΣΙΔΗ ΠΑΣΧΑΛΙΝΑ</v>
      </c>
      <c r="E167" s="14">
        <f>[14]ΑΘΛΗΤΡΙΩΝ!C14</f>
        <v>2007</v>
      </c>
      <c r="F167" s="27">
        <f>[14]ΑΘΛΗΤΡΙΩΝ!D14</f>
        <v>367651</v>
      </c>
      <c r="G167" s="48" t="str">
        <f>[14]ΑΘΛΗΤΡΙΩΝ!E14</f>
        <v>ΠΑΣ ΠΡΩΤΕΑΣ ΑΛΕΞ/ΠΟΛΗΣ</v>
      </c>
      <c r="H167" s="13" t="s">
        <v>156</v>
      </c>
    </row>
    <row r="168" spans="1:8" ht="15" customHeight="1" x14ac:dyDescent="0.2">
      <c r="A168" s="23"/>
      <c r="B168" s="23">
        <v>16</v>
      </c>
      <c r="C168" s="23"/>
      <c r="D168" s="21" t="s">
        <v>32</v>
      </c>
      <c r="E168" s="10">
        <v>2007</v>
      </c>
      <c r="F168" s="9">
        <v>371931</v>
      </c>
      <c r="G168" s="20" t="s">
        <v>72</v>
      </c>
      <c r="H168" s="13" t="s">
        <v>145</v>
      </c>
    </row>
    <row r="169" spans="1:8" ht="15" customHeight="1" x14ac:dyDescent="0.2">
      <c r="A169" s="23"/>
      <c r="B169" s="23">
        <v>17</v>
      </c>
      <c r="C169" s="23"/>
      <c r="D169" s="15" t="str">
        <f>[12]ΑΘΛΗΤΡΙΩΝ!B11</f>
        <v>ΑΝΑΓΝΩΣΤΟΥ ΜΑΡΙΝΑ</v>
      </c>
      <c r="E169" s="16">
        <f>[12]ΑΘΛΗΤΡΙΩΝ!C11</f>
        <v>2007</v>
      </c>
      <c r="F169" s="15">
        <f>[12]ΑΘΛΗΤΡΙΩΝ!D11</f>
        <v>372031</v>
      </c>
      <c r="G169" s="47" t="str">
        <f>[12]ΑΘΛΗΤΡΙΩΝ!E11</f>
        <v>Μ.Γ.Σ ΕΘΝΙΚΟΣ ΑΛΕΞ/ΠΟΛΗΣ</v>
      </c>
      <c r="H169" s="13" t="s">
        <v>152</v>
      </c>
    </row>
    <row r="170" spans="1:8" ht="15" customHeight="1" x14ac:dyDescent="0.2">
      <c r="A170" s="13"/>
      <c r="B170" s="23">
        <v>18</v>
      </c>
      <c r="C170" s="13"/>
      <c r="D170" s="21" t="str">
        <f>[12]ΑΘΛΗΤΡΙΩΝ!B14</f>
        <v>ΜΠΟΥΡΑΖΑΝΗ ΜΑΡΙΑ</v>
      </c>
      <c r="E170" s="14">
        <f>[12]ΑΘΛΗΤΡΙΩΝ!C14</f>
        <v>2007</v>
      </c>
      <c r="F170" s="21">
        <f>[12]ΑΘΛΗΤΡΙΩΝ!D14</f>
        <v>381593</v>
      </c>
      <c r="G170" s="20" t="str">
        <f>[12]ΑΘΛΗΤΡΙΩΝ!E14</f>
        <v>Μ.Γ.Σ ΕΘΝΙΚΟΣ ΑΛΕΞ/ΠΟΛΗΣ</v>
      </c>
      <c r="H170" s="13" t="s">
        <v>150</v>
      </c>
    </row>
    <row r="171" spans="1:8" ht="15" customHeight="1" x14ac:dyDescent="0.2">
      <c r="A171" s="13"/>
      <c r="B171" s="23">
        <v>19</v>
      </c>
      <c r="C171" s="13"/>
      <c r="D171" s="21" t="s">
        <v>30</v>
      </c>
      <c r="E171" s="10">
        <v>2007</v>
      </c>
      <c r="F171" s="9">
        <v>396716</v>
      </c>
      <c r="G171" s="20" t="s">
        <v>72</v>
      </c>
      <c r="H171" s="13" t="s">
        <v>146</v>
      </c>
    </row>
    <row r="172" spans="1:8" ht="15" customHeight="1" x14ac:dyDescent="0.2">
      <c r="A172" s="13"/>
      <c r="B172" s="23">
        <v>20</v>
      </c>
      <c r="C172" s="13"/>
      <c r="D172" s="21" t="str">
        <f>[14]ΑΘΛΗΤΡΙΩΝ!B12</f>
        <v>ΤΣΟΜΑΚΙΑΝ ΟΥΡΑΝΙΑ</v>
      </c>
      <c r="E172" s="14">
        <f>[14]ΑΘΛΗΤΡΙΩΝ!C12</f>
        <v>2006</v>
      </c>
      <c r="F172" s="27">
        <f>[14]ΑΘΛΗΤΡΙΩΝ!D12</f>
        <v>361204</v>
      </c>
      <c r="G172" s="48" t="str">
        <f>[14]ΑΘΛΗΤΡΙΩΝ!E12</f>
        <v>ΠΑΣ ΠΡΩΤΕΑΣ ΑΛΕΞ/ΠΟΛΗΣ</v>
      </c>
      <c r="H172" s="13" t="s">
        <v>155</v>
      </c>
    </row>
    <row r="173" spans="1:8" s="22" customFormat="1" ht="15" customHeight="1" x14ac:dyDescent="0.2">
      <c r="A173" s="13"/>
      <c r="B173" s="23"/>
      <c r="C173" s="13"/>
      <c r="D173" s="21"/>
      <c r="E173" s="14"/>
      <c r="F173" s="27"/>
      <c r="G173" s="48"/>
      <c r="H173" s="13"/>
    </row>
    <row r="174" spans="1:8" s="4" customFormat="1" ht="15" customHeight="1" x14ac:dyDescent="0.2">
      <c r="A174" s="6"/>
      <c r="B174" s="6"/>
      <c r="C174" s="6"/>
      <c r="D174" s="42" t="s">
        <v>52</v>
      </c>
      <c r="E174" s="14"/>
      <c r="F174" s="27"/>
      <c r="G174" s="48"/>
      <c r="H174" s="13"/>
    </row>
    <row r="175" spans="1:8" ht="15" customHeight="1" x14ac:dyDescent="0.2">
      <c r="A175" s="23"/>
      <c r="B175" s="23"/>
      <c r="C175" s="23">
        <v>1</v>
      </c>
      <c r="D175" s="9" t="str">
        <f>[16]ΑΘΛΗΤΡΙΩΝ!B10</f>
        <v>ΚΥΡΙΑΚΙΔΟΥ ΚΛΕΑΝΘΗ</v>
      </c>
      <c r="E175" s="10">
        <f>[16]ΑΘΛΗΤΡΙΩΝ!C10</f>
        <v>2009</v>
      </c>
      <c r="F175" s="9">
        <f>[16]ΑΘΛΗΤΡΙΩΝ!D10</f>
        <v>380036</v>
      </c>
      <c r="G175" s="49" t="str">
        <f>[16]ΑΘΛΗΤΡΙΩΝ!E10</f>
        <v>ΑΠΣ ΔΙΟΜΗΔΗΣ ΞΑΝΘΗΣ</v>
      </c>
      <c r="H175" s="13" t="s">
        <v>350</v>
      </c>
    </row>
    <row r="176" spans="1:8" ht="15" customHeight="1" x14ac:dyDescent="0.2">
      <c r="A176" s="23"/>
      <c r="B176" s="23"/>
      <c r="C176" s="23">
        <v>2</v>
      </c>
      <c r="D176" s="9" t="str">
        <f>[16]ΑΘΛΗΤΡΙΩΝ!B11</f>
        <v>ΤΟΥΡΑΤΖΙΔΟΥ ΕΥΑΓΓΕΛΙΑ</v>
      </c>
      <c r="E176" s="10">
        <f>[16]ΑΘΛΗΤΡΙΩΝ!C11</f>
        <v>2009</v>
      </c>
      <c r="F176" s="9">
        <f>[16]ΑΘΛΗΤΡΙΩΝ!D11</f>
        <v>395830</v>
      </c>
      <c r="G176" s="49" t="str">
        <f>[16]ΑΘΛΗΤΡΙΩΝ!E11</f>
        <v>ΑΠΣ ΔΙΟΜΗΔΗΣ ΞΑΝΘΗΣ</v>
      </c>
      <c r="H176" s="13" t="s">
        <v>351</v>
      </c>
    </row>
    <row r="177" spans="1:8" ht="15" customHeight="1" x14ac:dyDescent="0.2">
      <c r="A177" s="23"/>
      <c r="B177" s="23"/>
      <c r="C177" s="23">
        <v>3</v>
      </c>
      <c r="D177" s="9" t="str">
        <f>[16]ΑΘΛΗΤΡΙΩΝ!B12</f>
        <v>ΧΑΤΖΙΔΟΥ ΚΡΙΣΤΙΝΑ</v>
      </c>
      <c r="E177" s="10">
        <f>[16]ΑΘΛΗΤΡΙΩΝ!C12</f>
        <v>2009</v>
      </c>
      <c r="F177" s="9">
        <f>[16]ΑΘΛΗΤΡΙΩΝ!D12</f>
        <v>401714</v>
      </c>
      <c r="G177" s="49" t="str">
        <f>[16]ΑΘΛΗΤΡΙΩΝ!E12</f>
        <v>ΑΠΣ ΔΙΟΜΗΔΗΣ ΞΑΝΘΗΣ</v>
      </c>
      <c r="H177" s="13" t="s">
        <v>352</v>
      </c>
    </row>
    <row r="178" spans="1:8" s="4" customFormat="1" ht="15" customHeight="1" x14ac:dyDescent="0.2">
      <c r="A178" s="23"/>
      <c r="B178" s="23"/>
      <c r="C178" s="23">
        <v>4</v>
      </c>
      <c r="D178" s="21" t="str">
        <f>[13]ΑΘΛΗΤΡΙΩΝ!B15</f>
        <v xml:space="preserve">ΝΤΑΣΙΟΥ ΒΑΣΙΛΙΚΗ </v>
      </c>
      <c r="E178" s="14">
        <f>[13]ΑΘΛΗΤΡΙΩΝ!C15</f>
        <v>2008</v>
      </c>
      <c r="F178" s="27">
        <f>[13]ΑΘΛΗΤΡΙΩΝ!D15</f>
        <v>387643</v>
      </c>
      <c r="G178" s="48" t="str">
        <f>[13]ΑΘΛΗΤΡΙΩΝ!E15</f>
        <v xml:space="preserve">ΜΠΣ ΟΛΥΜΠΙΑΔΑ </v>
      </c>
      <c r="H178" s="13" t="s">
        <v>356</v>
      </c>
    </row>
    <row r="179" spans="1:8" s="4" customFormat="1" ht="15" customHeight="1" x14ac:dyDescent="0.2">
      <c r="A179" s="23"/>
      <c r="B179" s="23"/>
      <c r="C179" s="23">
        <v>5</v>
      </c>
      <c r="D179" s="21" t="s">
        <v>59</v>
      </c>
      <c r="E179" s="14">
        <v>2008</v>
      </c>
      <c r="F179" s="27">
        <v>373278</v>
      </c>
      <c r="G179" s="58" t="s">
        <v>58</v>
      </c>
      <c r="H179" s="13" t="s">
        <v>364</v>
      </c>
    </row>
    <row r="180" spans="1:8" s="4" customFormat="1" ht="15" customHeight="1" x14ac:dyDescent="0.2">
      <c r="A180" s="23"/>
      <c r="B180" s="23"/>
      <c r="C180" s="23">
        <v>6</v>
      </c>
      <c r="D180" s="21" t="str">
        <f>[17]ΑΘΛΗΤΡΙΩΝ!B21</f>
        <v>ΛΑΙΝΑ ΑΝΑΣΤΑΣΙΑ ΣΤΑΥΡΟΥΛΑ</v>
      </c>
      <c r="E180" s="14">
        <f>[17]ΑΘΛΗΤΡΙΩΝ!C21</f>
        <v>2009</v>
      </c>
      <c r="F180" s="21">
        <f>[17]ΑΘΛΗΤΡΙΩΝ!D21</f>
        <v>396074</v>
      </c>
      <c r="G180" s="20" t="str">
        <f>[17]ΑΘΛΗΤΡΙΩΝ!E21</f>
        <v>ΑΠΟΦΚΑ ΞΑΝΘΗΣ</v>
      </c>
      <c r="H180" s="13" t="s">
        <v>345</v>
      </c>
    </row>
    <row r="181" spans="1:8" s="4" customFormat="1" ht="15" customHeight="1" x14ac:dyDescent="0.2">
      <c r="A181" s="23"/>
      <c r="B181" s="23"/>
      <c r="C181" s="23">
        <v>7</v>
      </c>
      <c r="D181" s="21" t="s">
        <v>96</v>
      </c>
      <c r="E181" s="14">
        <v>2008</v>
      </c>
      <c r="F181" s="27">
        <v>378650</v>
      </c>
      <c r="G181" s="48" t="s">
        <v>63</v>
      </c>
      <c r="H181" s="13" t="s">
        <v>363</v>
      </c>
    </row>
    <row r="182" spans="1:8" s="4" customFormat="1" ht="15" customHeight="1" x14ac:dyDescent="0.2">
      <c r="A182" s="23"/>
      <c r="B182" s="23"/>
      <c r="C182" s="23">
        <v>8</v>
      </c>
      <c r="D182" s="21" t="s">
        <v>102</v>
      </c>
      <c r="E182" s="14">
        <v>2009</v>
      </c>
      <c r="F182" s="21">
        <v>382303</v>
      </c>
      <c r="G182" s="20" t="s">
        <v>27</v>
      </c>
      <c r="H182" s="13" t="s">
        <v>348</v>
      </c>
    </row>
    <row r="183" spans="1:8" s="4" customFormat="1" ht="15" customHeight="1" x14ac:dyDescent="0.2">
      <c r="A183" s="23"/>
      <c r="B183" s="23"/>
      <c r="C183" s="23">
        <v>9</v>
      </c>
      <c r="D183" s="21" t="s">
        <v>113</v>
      </c>
      <c r="E183" s="14">
        <v>2009</v>
      </c>
      <c r="F183" s="27">
        <v>402039</v>
      </c>
      <c r="G183" s="48" t="s">
        <v>68</v>
      </c>
      <c r="H183" s="13" t="s">
        <v>361</v>
      </c>
    </row>
    <row r="184" spans="1:8" s="4" customFormat="1" ht="15" customHeight="1" x14ac:dyDescent="0.2">
      <c r="A184" s="23"/>
      <c r="B184" s="23"/>
      <c r="C184" s="23">
        <v>10</v>
      </c>
      <c r="D184" s="21" t="str">
        <f>[17]ΑΘΛΗΤΡΙΩΝ!B14</f>
        <v>ΤΣΑΦΑΡΑΚΗ ΒΑΣΙΛΙΚΗ</v>
      </c>
      <c r="E184" s="14">
        <f>[17]ΑΘΛΗΤΡΙΩΝ!C14</f>
        <v>2008</v>
      </c>
      <c r="F184" s="21">
        <f>[17]ΑΘΛΗΤΡΙΩΝ!D14</f>
        <v>394613</v>
      </c>
      <c r="G184" s="20" t="str">
        <f>[17]ΑΘΛΗΤΡΙΩΝ!E14</f>
        <v>ΑΠΟΦΚΑ ΞΑΝΘΗΣ</v>
      </c>
      <c r="H184" s="13" t="s">
        <v>344</v>
      </c>
    </row>
    <row r="185" spans="1:8" s="4" customFormat="1" ht="15" customHeight="1" x14ac:dyDescent="0.2">
      <c r="A185" s="23"/>
      <c r="B185" s="23"/>
      <c r="C185" s="23">
        <v>11</v>
      </c>
      <c r="D185" s="21" t="str">
        <f>[14]ΑΘΛΗΤΡΙΩΝ!B15</f>
        <v>ΤΑΜΙΑ ΑΝΔΡΙΑΝΑ</v>
      </c>
      <c r="E185" s="14">
        <f>[14]ΑΘΛΗΤΡΙΩΝ!C15</f>
        <v>2008</v>
      </c>
      <c r="F185" s="27">
        <f>[14]ΑΘΛΗΤΡΙΩΝ!D15</f>
        <v>375813</v>
      </c>
      <c r="G185" s="48" t="str">
        <f>[14]ΑΘΛΗΤΡΙΩΝ!E15</f>
        <v>ΠΑΣ ΠΡΩΤΕΑΣ ΑΛΕΞ/ΠΟΛΗΣ</v>
      </c>
      <c r="H185" s="13" t="s">
        <v>357</v>
      </c>
    </row>
    <row r="186" spans="1:8" ht="15" customHeight="1" x14ac:dyDescent="0.2">
      <c r="A186" s="23"/>
      <c r="B186" s="23"/>
      <c r="C186" s="23">
        <v>12</v>
      </c>
      <c r="D186" s="21" t="str">
        <f>[18]ΑΘΛΗΤΡΙΩΝ!B11</f>
        <v>ΓΚΑΤΖΙΟΥ ΑΝΔΡΙΑΝΑ</v>
      </c>
      <c r="E186" s="14">
        <f>[18]ΑΘΛΗΤΡΙΩΝ!C11</f>
        <v>2009</v>
      </c>
      <c r="F186" s="27">
        <f>[18]ΑΘΛΗΤΡΙΩΝ!D11</f>
        <v>388227</v>
      </c>
      <c r="G186" s="48" t="str">
        <f>[18]ΑΘΛΗΤΡΙΩΝ!E11</f>
        <v>ΔΡΟΜΕΑΣ ΘΡΑΚΗΣ</v>
      </c>
      <c r="H186" s="13" t="s">
        <v>359</v>
      </c>
    </row>
    <row r="187" spans="1:8" ht="15" customHeight="1" x14ac:dyDescent="0.2">
      <c r="A187" s="23"/>
      <c r="B187" s="23"/>
      <c r="C187" s="23">
        <v>13</v>
      </c>
      <c r="D187" s="9" t="str">
        <f>[19]ΑΘΛΗΤΡΙΩΝ!B24</f>
        <v>ΚΩΝ/ΝΟΥ ΘΕΩΝΗ</v>
      </c>
      <c r="E187" s="10">
        <f>[19]ΑΘΛΗΤΡΙΩΝ!C24</f>
        <v>2009</v>
      </c>
      <c r="F187" s="9">
        <f>[19]ΑΘΛΗΤΡΙΩΝ!D24</f>
        <v>379315</v>
      </c>
      <c r="G187" s="49" t="str">
        <f>[19]ΑΘΛΗΤΡΙΩΝ!E24</f>
        <v>ΜΠΣ ΟΛΥΜΠΙΑΔΑ</v>
      </c>
      <c r="H187" s="13" t="s">
        <v>353</v>
      </c>
    </row>
    <row r="188" spans="1:8" ht="15" customHeight="1" x14ac:dyDescent="0.2">
      <c r="A188" s="23"/>
      <c r="B188" s="23"/>
      <c r="C188" s="23">
        <v>14</v>
      </c>
      <c r="D188" s="21" t="s">
        <v>114</v>
      </c>
      <c r="E188" s="14">
        <v>2009</v>
      </c>
      <c r="F188" s="27" t="s">
        <v>115</v>
      </c>
      <c r="G188" s="48" t="s">
        <v>68</v>
      </c>
      <c r="H188" s="13" t="s">
        <v>362</v>
      </c>
    </row>
    <row r="189" spans="1:8" ht="15" customHeight="1" x14ac:dyDescent="0.2">
      <c r="A189" s="23"/>
      <c r="B189" s="23"/>
      <c r="C189" s="23">
        <v>15</v>
      </c>
      <c r="D189" s="21" t="str">
        <f>[14]ΑΘΛΗΤΡΙΩΝ!B17</f>
        <v>ΣΤΑΓΓΟΠΟΥΛΟΥ ΑΡΙΑΔΝΗ</v>
      </c>
      <c r="E189" s="14">
        <f>[14]ΑΘΛΗΤΡΙΩΝ!C17</f>
        <v>2009</v>
      </c>
      <c r="F189" s="27">
        <f>[14]ΑΘΛΗΤΡΙΩΝ!D17</f>
        <v>381084</v>
      </c>
      <c r="G189" s="48" t="str">
        <f>[14]ΑΘΛΗΤΡΙΩΝ!E17</f>
        <v>ΠΑΣ ΠΡΩΤΕΑΣ ΑΛΕΞ/ΠΟΛΗΣ</v>
      </c>
      <c r="H189" s="13" t="s">
        <v>358</v>
      </c>
    </row>
    <row r="190" spans="1:8" ht="15" customHeight="1" x14ac:dyDescent="0.2">
      <c r="A190" s="23"/>
      <c r="B190" s="23"/>
      <c r="C190" s="23">
        <v>16</v>
      </c>
      <c r="D190" s="17" t="s">
        <v>365</v>
      </c>
      <c r="E190" s="16">
        <f>[20]ΑΘΛΗΤΩΝ!C245</f>
        <v>2009</v>
      </c>
      <c r="F190" s="15">
        <f>[20]ΑΘΛΗΤΩΝ!D245</f>
        <v>381158</v>
      </c>
      <c r="G190" s="51" t="s">
        <v>6</v>
      </c>
      <c r="H190" s="13" t="s">
        <v>366</v>
      </c>
    </row>
    <row r="191" spans="1:8" ht="15" customHeight="1" x14ac:dyDescent="0.2">
      <c r="A191" s="23"/>
      <c r="B191" s="23"/>
      <c r="C191" s="23">
        <v>17</v>
      </c>
      <c r="D191" s="21" t="str">
        <f>[17]ΑΘΛΗΤΡΙΩΝ!B13</f>
        <v>ΔΕΛΗΤΖΟΓΛΟΥ ΕΥΘΥΜΙΑ</v>
      </c>
      <c r="E191" s="14">
        <f>[17]ΑΘΛΗΤΡΙΩΝ!C13</f>
        <v>2008</v>
      </c>
      <c r="F191" s="21">
        <f>[17]ΑΘΛΗΤΡΙΩΝ!D13</f>
        <v>371329</v>
      </c>
      <c r="G191" s="20" t="str">
        <f>[17]ΑΘΛΗΤΡΙΩΝ!E13</f>
        <v>ΑΠΟΦΚΑ ΞΑΝΘΗΣ</v>
      </c>
      <c r="H191" s="13" t="s">
        <v>343</v>
      </c>
    </row>
    <row r="192" spans="1:8" ht="15" customHeight="1" x14ac:dyDescent="0.2">
      <c r="A192" s="23"/>
      <c r="B192" s="23"/>
      <c r="C192" s="23">
        <v>18</v>
      </c>
      <c r="D192" s="21" t="str">
        <f>[17]ΑΘΛΗΤΡΙΩΝ!B12</f>
        <v>ΓΚΙΤΑ ΚΑΜΕΛΙΑ</v>
      </c>
      <c r="E192" s="14">
        <f>[17]ΑΘΛΗΤΡΙΩΝ!C12</f>
        <v>2008</v>
      </c>
      <c r="F192" s="21">
        <f>[17]ΑΘΛΗΤΡΙΩΝ!D12</f>
        <v>370089</v>
      </c>
      <c r="G192" s="20" t="str">
        <f>[17]ΑΘΛΗΤΡΙΩΝ!E12</f>
        <v>ΑΠΟΦΚΑ ΞΑΝΘΗΣ</v>
      </c>
      <c r="H192" s="13" t="s">
        <v>342</v>
      </c>
    </row>
    <row r="193" spans="1:8" ht="15" customHeight="1" x14ac:dyDescent="0.2">
      <c r="A193" s="23"/>
      <c r="B193" s="23"/>
      <c r="C193" s="23">
        <v>19</v>
      </c>
      <c r="D193" s="21" t="str">
        <f>[17]ΑΘΛΗΤΡΙΩΝ!B30</f>
        <v>ΣΟΛΩΜΟΥ ΜΑΡΙΑ- ΕΥΘΑΛΙΑ</v>
      </c>
      <c r="E193" s="14">
        <f>[17]ΑΘΛΗΤΡΙΩΝ!C30</f>
        <v>2009</v>
      </c>
      <c r="F193" s="21">
        <f>[17]ΑΘΛΗΤΡΙΩΝ!D30</f>
        <v>404355</v>
      </c>
      <c r="G193" s="20" t="str">
        <f>[17]ΑΘΛΗΤΡΙΩΝ!E30</f>
        <v>ΑΠΟΦΚΑ ΞΑΝΘΗΣ</v>
      </c>
      <c r="H193" s="13" t="s">
        <v>347</v>
      </c>
    </row>
    <row r="194" spans="1:8" ht="15" customHeight="1" x14ac:dyDescent="0.2">
      <c r="A194" s="23"/>
      <c r="B194" s="23"/>
      <c r="C194" s="23">
        <v>20</v>
      </c>
      <c r="D194" s="21" t="str">
        <f>[21]ΑΘΛΗΤΡΙΩΝ!B14</f>
        <v>ΠΑΠΑΔΟΠΟΥΛΟΥ ΑΝΑΣΤ</v>
      </c>
      <c r="E194" s="14">
        <f>[21]ΑΘΛΗΤΡΙΩΝ!C14</f>
        <v>2008</v>
      </c>
      <c r="F194" s="27">
        <f>[21]ΑΘΛΗΤΡΙΩΝ!D14</f>
        <v>393295</v>
      </c>
      <c r="G194" s="20" t="str">
        <f>[21]ΑΘΛΗΤΡΙΩΝ!E14</f>
        <v>Α.Ο.ΔΡΑΜΑΣ</v>
      </c>
      <c r="H194" s="13" t="s">
        <v>354</v>
      </c>
    </row>
    <row r="195" spans="1:8" ht="15" customHeight="1" x14ac:dyDescent="0.2">
      <c r="A195" s="23"/>
      <c r="B195" s="23"/>
      <c r="C195" s="23">
        <v>21</v>
      </c>
      <c r="D195" s="21" t="str">
        <f>[21]ΑΘΛΗΤΡΙΩΝ!B18</f>
        <v>ΣΑΡΡΙΔΟΥ ΑΙΚΑΤΕΡΙΝΗ</v>
      </c>
      <c r="E195" s="14">
        <f>[21]ΑΘΛΗΤΡΙΩΝ!C18</f>
        <v>2008</v>
      </c>
      <c r="F195" s="27">
        <f>[21]ΑΘΛΗΤΡΙΩΝ!D18</f>
        <v>395762</v>
      </c>
      <c r="G195" s="20" t="str">
        <f>[21]ΑΘΛΗΤΡΙΩΝ!E18</f>
        <v>Α.Ο.ΔΡΑΜΑΣ</v>
      </c>
      <c r="H195" s="13" t="s">
        <v>355</v>
      </c>
    </row>
    <row r="196" spans="1:8" ht="15" customHeight="1" x14ac:dyDescent="0.2">
      <c r="A196" s="23"/>
      <c r="B196" s="23"/>
      <c r="C196" s="23">
        <v>22</v>
      </c>
      <c r="D196" s="21" t="str">
        <f>[18]ΑΘΛΗΤΡΙΩΝ!B16</f>
        <v>ΡΑΝΤΕΒΑ ΠΕΤΙΑ</v>
      </c>
      <c r="E196" s="14">
        <f>[18]ΑΘΛΗΤΡΙΩΝ!C16</f>
        <v>2009</v>
      </c>
      <c r="F196" s="27" t="str">
        <f>[18]ΑΘΛΗΤΡΙΩΝ!D16</f>
        <v>ΣΕΓΑΣ</v>
      </c>
      <c r="G196" s="48" t="str">
        <f>[18]ΑΘΛΗΤΡΙΩΝ!E16</f>
        <v>ΔΡΟΜΕΑΣ ΘΡΑΚΗΣ</v>
      </c>
      <c r="H196" s="13" t="s">
        <v>360</v>
      </c>
    </row>
    <row r="197" spans="1:8" ht="15" customHeight="1" x14ac:dyDescent="0.2">
      <c r="A197" s="23"/>
      <c r="B197" s="23"/>
      <c r="C197" s="23">
        <v>23</v>
      </c>
      <c r="D197" s="9" t="s">
        <v>110</v>
      </c>
      <c r="E197" s="10">
        <v>2009</v>
      </c>
      <c r="F197" s="9" t="s">
        <v>8</v>
      </c>
      <c r="G197" s="49" t="s">
        <v>72</v>
      </c>
      <c r="H197" s="13" t="s">
        <v>349</v>
      </c>
    </row>
    <row r="198" spans="1:8" ht="15" customHeight="1" x14ac:dyDescent="0.2">
      <c r="A198" s="23"/>
      <c r="B198" s="23"/>
      <c r="C198" s="23">
        <v>24</v>
      </c>
      <c r="D198" s="21" t="str">
        <f>[17]ΑΘΛΗΤΡΙΩΝ!B29</f>
        <v>ΓΙΑΝΚΑΝΙΔΟΥ ΙΩΑΝΝΑ</v>
      </c>
      <c r="E198" s="14">
        <f>[17]ΑΘΛΗΤΡΙΩΝ!C29</f>
        <v>2009</v>
      </c>
      <c r="F198" s="21">
        <f>[17]ΑΘΛΗΤΡΙΩΝ!D29</f>
        <v>403189</v>
      </c>
      <c r="G198" s="20" t="str">
        <f>[17]ΑΘΛΗΤΡΙΩΝ!E29</f>
        <v>ΑΠΟΦΚΑ ΞΑΝΘΗΣ</v>
      </c>
      <c r="H198" s="13" t="s">
        <v>346</v>
      </c>
    </row>
    <row r="199" spans="1:8" s="22" customFormat="1" ht="15" customHeight="1" x14ac:dyDescent="0.2">
      <c r="A199" s="23"/>
      <c r="B199" s="23"/>
      <c r="C199" s="23"/>
      <c r="D199" s="21"/>
      <c r="E199" s="14"/>
      <c r="F199" s="21"/>
      <c r="G199" s="20"/>
      <c r="H199" s="13"/>
    </row>
    <row r="200" spans="1:8" s="4" customFormat="1" ht="15" customHeight="1" x14ac:dyDescent="0.2">
      <c r="A200" s="6"/>
      <c r="B200" s="6"/>
      <c r="C200" s="6"/>
      <c r="D200" s="21"/>
      <c r="E200" s="14"/>
      <c r="F200" s="27"/>
      <c r="G200" s="58"/>
      <c r="H200" s="13"/>
    </row>
    <row r="201" spans="1:8" s="4" customFormat="1" ht="15" customHeight="1" x14ac:dyDescent="0.2">
      <c r="A201" s="6"/>
      <c r="B201" s="6"/>
      <c r="C201" s="6"/>
      <c r="D201" s="44" t="s">
        <v>53</v>
      </c>
      <c r="E201" s="16"/>
      <c r="F201" s="15"/>
      <c r="G201" s="47"/>
      <c r="H201" s="13"/>
    </row>
    <row r="202" spans="1:8" ht="15" customHeight="1" x14ac:dyDescent="0.2">
      <c r="A202" s="24"/>
      <c r="B202" s="24"/>
      <c r="C202" s="24">
        <v>1</v>
      </c>
      <c r="D202" s="15" t="s">
        <v>5</v>
      </c>
      <c r="E202" s="16">
        <v>2010</v>
      </c>
      <c r="F202" s="15">
        <v>397332</v>
      </c>
      <c r="G202" s="47" t="s">
        <v>2</v>
      </c>
      <c r="H202" s="13" t="s">
        <v>195</v>
      </c>
    </row>
    <row r="203" spans="1:8" ht="15" customHeight="1" x14ac:dyDescent="0.2">
      <c r="A203" s="24"/>
      <c r="B203" s="24"/>
      <c r="C203" s="24">
        <v>2</v>
      </c>
      <c r="D203" s="9" t="str">
        <f>[12]ΑΘΛΗΤΡΙΩΝ!B12</f>
        <v>ΠΑΝΑΓΙΩΤΟΠΟΥΛΟΥ ΠΑΝΑΓΙΩΤΑ</v>
      </c>
      <c r="E203" s="10">
        <f>[12]ΑΘΛΗΤΡΙΩΝ!C12</f>
        <v>2010</v>
      </c>
      <c r="F203" s="9">
        <f>[12]ΑΘΛΗΤΡΙΩΝ!D12</f>
        <v>397705</v>
      </c>
      <c r="G203" s="49" t="str">
        <f>[12]ΑΘΛΗΤΡΙΩΝ!E12</f>
        <v>Μ.Γ.Σ ΕΘΝΙΚΟΣ ΑΛΕΞ/ΠΟΛΗΣ</v>
      </c>
      <c r="H203" s="13" t="s">
        <v>196</v>
      </c>
    </row>
    <row r="204" spans="1:8" ht="15" customHeight="1" x14ac:dyDescent="0.2">
      <c r="A204" s="24"/>
      <c r="B204" s="24"/>
      <c r="C204" s="24">
        <v>3</v>
      </c>
      <c r="D204" s="17" t="s">
        <v>234</v>
      </c>
      <c r="E204" s="16">
        <v>2010</v>
      </c>
      <c r="F204" s="15" t="str">
        <f>$F$224</f>
        <v xml:space="preserve">ΣΕΓΑΣ </v>
      </c>
      <c r="G204" s="51" t="s">
        <v>6</v>
      </c>
      <c r="H204" s="13" t="s">
        <v>242</v>
      </c>
    </row>
    <row r="205" spans="1:8" ht="15" customHeight="1" x14ac:dyDescent="0.2">
      <c r="A205" s="24"/>
      <c r="B205" s="24"/>
      <c r="C205" s="24">
        <v>4</v>
      </c>
      <c r="D205" s="21" t="str">
        <f>[21]ΑΘΛΗΤΡΙΩΝ!B22</f>
        <v>ΠΑΝΤΕΛΙΔΟΥ ΡΑΦΑΗΛΙΑ</v>
      </c>
      <c r="E205" s="14">
        <f>[21]ΑΘΛΗΤΡΙΩΝ!C22</f>
        <v>2010</v>
      </c>
      <c r="F205" s="27" t="str">
        <f>[21]ΑΘΛΗΤΡΙΩΝ!D22</f>
        <v>ΣΕΓΑΣ</v>
      </c>
      <c r="G205" s="48" t="str">
        <f>$G$222</f>
        <v>ΑΠΟΦΚΑ ΞΑΝΘΗΣ</v>
      </c>
      <c r="H205" s="13" t="s">
        <v>208</v>
      </c>
    </row>
    <row r="206" spans="1:8" ht="15" customHeight="1" x14ac:dyDescent="0.2">
      <c r="A206" s="24"/>
      <c r="B206" s="24"/>
      <c r="C206" s="24">
        <v>5</v>
      </c>
      <c r="D206" s="21" t="str">
        <f>[14]ΑΘΛΗΤΡΙΩΝ!B19</f>
        <v>ΒΛΑΣΑΚΙΔΗ ΑΘΑΝΑΣΙΑ</v>
      </c>
      <c r="E206" s="14">
        <f>[14]ΑΘΛΗΤΡΙΩΝ!C19</f>
        <v>2010</v>
      </c>
      <c r="F206" s="27">
        <f>[14]ΑΘΛΗΤΡΙΩΝ!D19</f>
        <v>381095</v>
      </c>
      <c r="G206" s="58" t="str">
        <f>[14]ΑΘΛΗΤΡΙΩΝ!E19</f>
        <v>ΠΑΣ ΠΡΩΤΕΑΣ ΑΛΕΞ/ΠΟΛΗΣ</v>
      </c>
      <c r="H206" s="13" t="s">
        <v>224</v>
      </c>
    </row>
    <row r="207" spans="1:8" ht="15" customHeight="1" x14ac:dyDescent="0.2">
      <c r="A207" s="24"/>
      <c r="B207" s="24"/>
      <c r="C207" s="24">
        <v>6</v>
      </c>
      <c r="D207" s="21" t="str">
        <f>[16]ΑΘΛΗΤΡΙΩΝ!B13</f>
        <v>ΓΑΝΙΔΟΥ ΤΑΤΙΑΝΑ</v>
      </c>
      <c r="E207" s="14">
        <f>[16]ΑΘΛΗΤΡΙΩΝ!C13</f>
        <v>2011</v>
      </c>
      <c r="F207" s="21">
        <f>[16]ΑΘΛΗΤΡΙΩΝ!D13</f>
        <v>383237</v>
      </c>
      <c r="G207" s="20" t="str">
        <f>[16]ΑΘΛΗΤΡΙΩΝ!E13</f>
        <v>ΑΠΣ ΔΙΟΜΗΔΗΣ ΞΑΝΘΗΣ</v>
      </c>
      <c r="H207" s="13" t="s">
        <v>194</v>
      </c>
    </row>
    <row r="208" spans="1:8" ht="15" customHeight="1" x14ac:dyDescent="0.2">
      <c r="A208" s="24"/>
      <c r="B208" s="24"/>
      <c r="C208" s="24">
        <v>7</v>
      </c>
      <c r="D208" s="21" t="str">
        <f>[21]ΑΘΛΗΤΡΙΩΝ!B20</f>
        <v>ΑΔΑΜΙΔΟΥ ΓΕΩΡΓΙΑ</v>
      </c>
      <c r="E208" s="14">
        <f>[21]ΑΘΛΗΤΡΙΩΝ!C20</f>
        <v>2011</v>
      </c>
      <c r="F208" s="27" t="str">
        <f>[21]ΑΘΛΗΤΡΙΩΝ!D20</f>
        <v>ΣΕΓΑΣ</v>
      </c>
      <c r="G208" s="48" t="str">
        <f>[21]ΑΘΛΗΤΡΙΩΝ!E20</f>
        <v>Α.Ο.ΔΡΑΜΑΣ</v>
      </c>
      <c r="H208" s="13" t="s">
        <v>207</v>
      </c>
    </row>
    <row r="209" spans="1:8" ht="15" customHeight="1" x14ac:dyDescent="0.2">
      <c r="A209" s="24"/>
      <c r="B209" s="24"/>
      <c r="C209" s="24">
        <v>8</v>
      </c>
      <c r="D209" s="21" t="str">
        <f>[16]ΑΘΛΗΤΡΙΩΝ!B18</f>
        <v>ΜΥΛΩΝΟΠΟΥΛΟΥ ΚΩΝ/ΝΑ</v>
      </c>
      <c r="E209" s="14">
        <f>[16]ΑΘΛΗΤΡΙΩΝ!C18</f>
        <v>2011</v>
      </c>
      <c r="F209" s="27" t="str">
        <f>$F$224</f>
        <v xml:space="preserve">ΣΕΓΑΣ </v>
      </c>
      <c r="G209" s="48" t="str">
        <f>[16]ΑΘΛΗΤΡΙΩΝ!E18</f>
        <v>ΑΠΣ ΔΙΟΜΗΔΗΣ ΞΑΝΘΗΣ</v>
      </c>
      <c r="H209" s="13" t="s">
        <v>205</v>
      </c>
    </row>
    <row r="210" spans="1:8" ht="15" customHeight="1" x14ac:dyDescent="0.2">
      <c r="A210" s="24"/>
      <c r="B210" s="24"/>
      <c r="C210" s="24">
        <v>9</v>
      </c>
      <c r="D210" s="21" t="str">
        <f>[22]ΑΘΛΗΤΡΙΩΝ!B21</f>
        <v xml:space="preserve">ΧΡΙΣΤΑΚΗ ΣΤΕΦΑΝΙΑ </v>
      </c>
      <c r="E210" s="14">
        <f>[22]ΑΘΛΗΤΡΙΩΝ!C21</f>
        <v>2010</v>
      </c>
      <c r="F210" s="27">
        <f>[22]ΑΘΛΗΤΡΙΩΝ!D21</f>
        <v>403504</v>
      </c>
      <c r="G210" s="48" t="str">
        <f>[22]ΑΘΛΗΤΡΙΩΝ!E21</f>
        <v>ΣΚΑ ΔΡΑΜΑΣ</v>
      </c>
      <c r="H210" s="13" t="s">
        <v>218</v>
      </c>
    </row>
    <row r="211" spans="1:8" ht="15" customHeight="1" x14ac:dyDescent="0.2">
      <c r="A211" s="24"/>
      <c r="B211" s="24"/>
      <c r="C211" s="24">
        <v>10</v>
      </c>
      <c r="D211" s="17" t="s">
        <v>231</v>
      </c>
      <c r="E211" s="16">
        <v>2010</v>
      </c>
      <c r="F211" s="15" t="s">
        <v>8</v>
      </c>
      <c r="G211" s="51" t="s">
        <v>68</v>
      </c>
      <c r="H211" s="13" t="s">
        <v>239</v>
      </c>
    </row>
    <row r="212" spans="1:8" ht="15" customHeight="1" x14ac:dyDescent="0.2">
      <c r="A212" s="24"/>
      <c r="B212" s="24"/>
      <c r="C212" s="24">
        <v>11</v>
      </c>
      <c r="D212" s="21" t="s">
        <v>25</v>
      </c>
      <c r="E212" s="14">
        <v>2011</v>
      </c>
      <c r="F212" s="27">
        <v>166</v>
      </c>
      <c r="G212" s="58" t="s">
        <v>68</v>
      </c>
      <c r="H212" s="13" t="s">
        <v>227</v>
      </c>
    </row>
    <row r="213" spans="1:8" ht="15" customHeight="1" x14ac:dyDescent="0.2">
      <c r="A213" s="24"/>
      <c r="B213" s="24"/>
      <c r="C213" s="24">
        <v>12</v>
      </c>
      <c r="D213" s="21" t="s">
        <v>112</v>
      </c>
      <c r="E213" s="14">
        <v>2010</v>
      </c>
      <c r="F213" s="27">
        <v>399100</v>
      </c>
      <c r="G213" s="48" t="s">
        <v>72</v>
      </c>
      <c r="H213" s="13" t="s">
        <v>217</v>
      </c>
    </row>
    <row r="214" spans="1:8" ht="15" customHeight="1" x14ac:dyDescent="0.2">
      <c r="A214" s="24"/>
      <c r="B214" s="24"/>
      <c r="C214" s="24">
        <v>13</v>
      </c>
      <c r="D214" s="17" t="s">
        <v>230</v>
      </c>
      <c r="E214" s="16">
        <v>2010</v>
      </c>
      <c r="F214" s="15">
        <v>397215</v>
      </c>
      <c r="G214" s="51" t="s">
        <v>236</v>
      </c>
      <c r="H214" s="13" t="s">
        <v>238</v>
      </c>
    </row>
    <row r="215" spans="1:8" ht="15" customHeight="1" x14ac:dyDescent="0.2">
      <c r="A215" s="24"/>
      <c r="B215" s="24"/>
      <c r="C215" s="24">
        <v>14</v>
      </c>
      <c r="D215" s="21" t="str">
        <f>[13]ΑΘΛΗΤΡΙΩΝ!B21</f>
        <v>ΜΑΥΡΙΔΗ ΕΛΙΣΑΒΕΤ</v>
      </c>
      <c r="E215" s="14">
        <f>[13]ΑΘΛΗΤΡΙΩΝ!C21</f>
        <v>2011</v>
      </c>
      <c r="F215" s="27">
        <f>[13]ΑΘΛΗΤΡΙΩΝ!D21</f>
        <v>403783</v>
      </c>
      <c r="G215" s="48" t="str">
        <f>[13]ΑΘΛΗΤΡΙΩΝ!E21</f>
        <v xml:space="preserve">ΜΠΣ ΟΛΥΜΠΙΑΔΑ </v>
      </c>
      <c r="H215" s="13" t="s">
        <v>210</v>
      </c>
    </row>
    <row r="216" spans="1:8" ht="15" customHeight="1" x14ac:dyDescent="0.2">
      <c r="A216" s="24"/>
      <c r="B216" s="24"/>
      <c r="C216" s="24">
        <v>15</v>
      </c>
      <c r="D216" s="9" t="str">
        <f>[17]ΑΘΛΗΤΡΙΩΝ!B31</f>
        <v>ΚΑΡΑΠΙΠΕΡΗ ΒΑΣΙΛΙΚΗ ΝΙΚΟΛΙΝΑ</v>
      </c>
      <c r="E216" s="10">
        <f>[17]ΑΘΛΗΤΡΙΩΝ!C31</f>
        <v>2010</v>
      </c>
      <c r="F216" s="9">
        <f>[17]ΑΘΛΗΤΡΙΩΝ!D31</f>
        <v>378667</v>
      </c>
      <c r="G216" s="49" t="str">
        <f>[17]ΑΘΛΗΤΡΙΩΝ!E31</f>
        <v>ΑΠΟΦΚΑ ΞΑΝΘΗΣ</v>
      </c>
      <c r="H216" s="13" t="s">
        <v>201</v>
      </c>
    </row>
    <row r="217" spans="1:8" ht="15" customHeight="1" x14ac:dyDescent="0.2">
      <c r="A217" s="24"/>
      <c r="B217" s="24"/>
      <c r="C217" s="24">
        <v>16</v>
      </c>
      <c r="D217" s="21" t="str">
        <f>[14]ΑΘΛΗΤΡΙΩΝ!B22</f>
        <v>ΣΧΕΣΙΔΗ ΠΑΝΑΓΙΩΤΑ</v>
      </c>
      <c r="E217" s="14">
        <f>[14]ΑΘΛΗΤΡΙΩΝ!C22</f>
        <v>2010</v>
      </c>
      <c r="F217" s="27">
        <f>[14]ΑΘΛΗΤΡΙΩΝ!D22</f>
        <v>381083</v>
      </c>
      <c r="G217" s="58" t="str">
        <f>[14]ΑΘΛΗΤΡΙΩΝ!E22</f>
        <v>ΠΑΣ ΠΡΩΤΕΑΣ ΑΛΕΞ/ΠΟΛΗΣ</v>
      </c>
      <c r="H217" s="13" t="s">
        <v>225</v>
      </c>
    </row>
    <row r="218" spans="1:8" ht="15" customHeight="1" x14ac:dyDescent="0.2">
      <c r="A218" s="24"/>
      <c r="B218" s="24"/>
      <c r="C218" s="24">
        <v>17</v>
      </c>
      <c r="D218" s="9" t="str">
        <f>[12]ΑΘΛΗΤΡΙΩΝ!B19</f>
        <v>ΣΙΤΑΡΙΔΟΥ ΜΑΡΙΝΑ</v>
      </c>
      <c r="E218" s="10">
        <f>[12]ΑΘΛΗΤΡΙΩΝ!C19</f>
        <v>2011</v>
      </c>
      <c r="F218" s="9" t="str">
        <f>[12]ΑΘΛΗΤΡΙΩΝ!D19</f>
        <v>Χ.Δ.</v>
      </c>
      <c r="G218" s="49" t="str">
        <f>[12]ΑΘΛΗΤΡΙΩΝ!E19</f>
        <v>Μ.Γ.Σ ΕΘΝΙΚΟΣ ΑΛΕΞ/ΠΟΛΗΣ</v>
      </c>
      <c r="H218" s="13" t="s">
        <v>198</v>
      </c>
    </row>
    <row r="219" spans="1:8" ht="15" customHeight="1" x14ac:dyDescent="0.2">
      <c r="A219" s="24"/>
      <c r="B219" s="24"/>
      <c r="C219" s="24">
        <v>18</v>
      </c>
      <c r="D219" s="21" t="str">
        <f>[21]ΑΘΛΗΤΡΙΩΝ!B23</f>
        <v>ΚΟΤΣΙ ΘΕΚΛΑ</v>
      </c>
      <c r="E219" s="14">
        <f>[21]ΑΘΛΗΤΡΙΩΝ!C23</f>
        <v>2011</v>
      </c>
      <c r="F219" s="27" t="str">
        <f>[21]ΑΘΛΗΤΡΙΩΝ!D23</f>
        <v>ΣΕΓΑΣ</v>
      </c>
      <c r="G219" s="48" t="str">
        <f>[21]ΑΘΛΗΤΡΙΩΝ!E23</f>
        <v>Α.Ο.ΔΡΑΜΑΣ</v>
      </c>
      <c r="H219" s="13" t="s">
        <v>209</v>
      </c>
    </row>
    <row r="220" spans="1:8" ht="15" customHeight="1" x14ac:dyDescent="0.2">
      <c r="A220" s="24"/>
      <c r="B220" s="24"/>
      <c r="C220" s="24">
        <v>19</v>
      </c>
      <c r="D220" s="21" t="s">
        <v>105</v>
      </c>
      <c r="E220" s="14">
        <v>2011</v>
      </c>
      <c r="F220" s="27" t="s">
        <v>8</v>
      </c>
      <c r="G220" s="48" t="s">
        <v>27</v>
      </c>
      <c r="H220" s="13" t="s">
        <v>215</v>
      </c>
    </row>
    <row r="221" spans="1:8" ht="15" customHeight="1" x14ac:dyDescent="0.2">
      <c r="A221" s="24"/>
      <c r="B221" s="24"/>
      <c r="C221" s="24">
        <v>20</v>
      </c>
      <c r="D221" s="21" t="str">
        <f>[16]ΑΘΛΗΤΡΙΩΝ!B20</f>
        <v>ΠΛΑΚΟΣΑ ΑΜΑΛΙΑ</v>
      </c>
      <c r="E221" s="14">
        <f>[16]ΑΘΛΗΤΡΙΩΝ!C20</f>
        <v>2011</v>
      </c>
      <c r="F221" s="27" t="e">
        <f>#REF!</f>
        <v>#REF!</v>
      </c>
      <c r="G221" s="48" t="str">
        <f>[16]ΑΘΛΗΤΡΙΩΝ!E20</f>
        <v>ΑΠΣ ΔΙΟΜΗΔΗΣ ΞΑΝΘΗΣ</v>
      </c>
      <c r="H221" s="13" t="s">
        <v>206</v>
      </c>
    </row>
    <row r="222" spans="1:8" ht="15" customHeight="1" x14ac:dyDescent="0.2">
      <c r="A222" s="24"/>
      <c r="B222" s="24"/>
      <c r="C222" s="24">
        <v>21</v>
      </c>
      <c r="D222" s="9" t="str">
        <f>[17]ΑΘΛΗΤΡΙΩΝ!B35</f>
        <v>ΣΟΛΟΜΩΝΙΔΟΥ ΕΛΕΥΘΕΡΙΑ</v>
      </c>
      <c r="E222" s="10">
        <f>[17]ΑΘΛΗΤΡΙΩΝ!C35</f>
        <v>2011</v>
      </c>
      <c r="F222" s="9">
        <f>[17]ΑΘΛΗΤΡΙΩΝ!D35</f>
        <v>404362</v>
      </c>
      <c r="G222" s="49" t="str">
        <f>[17]ΑΘΛΗΤΡΙΩΝ!E35</f>
        <v>ΑΠΟΦΚΑ ΞΑΝΘΗΣ</v>
      </c>
      <c r="H222" s="13" t="s">
        <v>203</v>
      </c>
    </row>
    <row r="223" spans="1:8" ht="15" customHeight="1" x14ac:dyDescent="0.2">
      <c r="A223" s="24"/>
      <c r="B223" s="24"/>
      <c r="C223" s="24">
        <v>22</v>
      </c>
      <c r="D223" s="9" t="str">
        <f>[12]ΑΘΛΗΤΡΙΩΝ!B18</f>
        <v>ΡΟΔΙΤΗ ΒΑΣΙΛΙΚΗ</v>
      </c>
      <c r="E223" s="10">
        <f>[12]ΑΘΛΗΤΡΙΩΝ!C18</f>
        <v>2010</v>
      </c>
      <c r="F223" s="9">
        <f>[12]ΑΘΛΗΤΡΙΩΝ!D18</f>
        <v>400995</v>
      </c>
      <c r="G223" s="49" t="str">
        <f>[12]ΑΘΛΗΤΡΙΩΝ!E18</f>
        <v>Μ.Γ.Σ ΕΘΝΙΚΟΣ ΑΛΕΞ/ΠΟΛΗΣ</v>
      </c>
      <c r="H223" s="13" t="s">
        <v>197</v>
      </c>
    </row>
    <row r="224" spans="1:8" ht="15" customHeight="1" x14ac:dyDescent="0.2">
      <c r="A224" s="24"/>
      <c r="B224" s="24"/>
      <c r="C224" s="24">
        <v>23</v>
      </c>
      <c r="D224" s="21" t="str">
        <f>[14]ΑΘΛΗΤΡΙΩΝ!B27</f>
        <v>ΒΟΥΡΑΖΑΝΗ ΛΥΔΙΑ</v>
      </c>
      <c r="E224" s="14">
        <f>[14]ΑΘΛΗΤΡΙΩΝ!C27</f>
        <v>2011</v>
      </c>
      <c r="F224" s="27" t="str">
        <f>[14]ΑΘΛΗΤΡΙΩΝ!D27</f>
        <v xml:space="preserve">ΣΕΓΑΣ </v>
      </c>
      <c r="G224" s="58" t="str">
        <f>[14]ΑΘΛΗΤΡΙΩΝ!E27</f>
        <v>ΠΑΣ ΠΡΩΤΕΑΣ ΑΛΕΞ/ΠΟΛΗΣ</v>
      </c>
      <c r="H224" s="13" t="s">
        <v>226</v>
      </c>
    </row>
    <row r="225" spans="1:8" ht="15" customHeight="1" x14ac:dyDescent="0.2">
      <c r="A225" s="24"/>
      <c r="B225" s="24"/>
      <c r="C225" s="24">
        <v>24</v>
      </c>
      <c r="D225" s="9" t="s">
        <v>104</v>
      </c>
      <c r="E225" s="10">
        <v>2011</v>
      </c>
      <c r="F225" s="9" t="s">
        <v>8</v>
      </c>
      <c r="G225" s="49" t="s">
        <v>27</v>
      </c>
      <c r="H225" s="13" t="s">
        <v>214</v>
      </c>
    </row>
    <row r="226" spans="1:8" ht="15" customHeight="1" x14ac:dyDescent="0.2">
      <c r="A226" s="24"/>
      <c r="B226" s="24"/>
      <c r="C226" s="24">
        <v>25</v>
      </c>
      <c r="D226" s="21" t="str">
        <f>[16]ΑΘΛΗΤΡΙΩΝ!B17</f>
        <v>ΓΕΩΡΓΙΑΔΟΥ ΙΦΙΓΕΝΕΙΑ</v>
      </c>
      <c r="E226" s="14">
        <f>[16]ΑΘΛΗΤΡΙΩΝ!C17</f>
        <v>2011</v>
      </c>
      <c r="F226" s="27" t="str">
        <f>$F$224</f>
        <v xml:space="preserve">ΣΕΓΑΣ </v>
      </c>
      <c r="G226" s="48" t="str">
        <f>[16]ΑΘΛΗΤΡΙΩΝ!E17</f>
        <v>ΑΠΣ ΔΙΟΜΗΔΗΣ ΞΑΝΘΗΣ</v>
      </c>
      <c r="H226" s="13" t="s">
        <v>204</v>
      </c>
    </row>
    <row r="227" spans="1:8" ht="15" customHeight="1" x14ac:dyDescent="0.2">
      <c r="A227" s="24"/>
      <c r="B227" s="24"/>
      <c r="C227" s="24">
        <v>26</v>
      </c>
      <c r="D227" s="17" t="s">
        <v>229</v>
      </c>
      <c r="E227" s="16">
        <v>2010</v>
      </c>
      <c r="F227" s="15" t="s">
        <v>115</v>
      </c>
      <c r="G227" s="51" t="s">
        <v>192</v>
      </c>
      <c r="H227" s="13" t="s">
        <v>204</v>
      </c>
    </row>
    <row r="228" spans="1:8" ht="15" customHeight="1" x14ac:dyDescent="0.2">
      <c r="A228" s="24"/>
      <c r="B228" s="24"/>
      <c r="C228" s="24">
        <v>27</v>
      </c>
      <c r="D228" s="21" t="s">
        <v>111</v>
      </c>
      <c r="E228" s="14">
        <v>2010</v>
      </c>
      <c r="F228" s="27">
        <v>397913</v>
      </c>
      <c r="G228" s="48" t="s">
        <v>72</v>
      </c>
      <c r="H228" s="13" t="s">
        <v>216</v>
      </c>
    </row>
    <row r="229" spans="1:8" ht="15" customHeight="1" x14ac:dyDescent="0.2">
      <c r="A229" s="24"/>
      <c r="B229" s="24"/>
      <c r="C229" s="24">
        <v>28</v>
      </c>
      <c r="D229" s="17" t="s">
        <v>232</v>
      </c>
      <c r="E229" s="16">
        <v>2011</v>
      </c>
      <c r="F229" s="15">
        <v>403776</v>
      </c>
      <c r="G229" s="51" t="s">
        <v>236</v>
      </c>
      <c r="H229" s="13" t="s">
        <v>240</v>
      </c>
    </row>
    <row r="230" spans="1:8" ht="15" customHeight="1" x14ac:dyDescent="0.2">
      <c r="A230" s="24"/>
      <c r="B230" s="24"/>
      <c r="C230" s="24">
        <v>29</v>
      </c>
      <c r="D230" s="21" t="s">
        <v>116</v>
      </c>
      <c r="E230" s="14">
        <v>2010</v>
      </c>
      <c r="F230" s="27" t="s">
        <v>115</v>
      </c>
      <c r="G230" s="58" t="s">
        <v>68</v>
      </c>
      <c r="H230" s="13" t="s">
        <v>228</v>
      </c>
    </row>
    <row r="231" spans="1:8" ht="15" customHeight="1" x14ac:dyDescent="0.2">
      <c r="A231" s="24"/>
      <c r="B231" s="24"/>
      <c r="C231" s="24">
        <v>30</v>
      </c>
      <c r="D231" s="21" t="str">
        <f>[22]ΑΘΛΗΤΡΙΩΝ!B29</f>
        <v>ΜΟΣΙΑΛΟΥ ΔΗΜΗΤΡΑ</v>
      </c>
      <c r="E231" s="14">
        <f>[22]ΑΘΛΗΤΡΙΩΝ!C29</f>
        <v>2011</v>
      </c>
      <c r="F231" s="27" t="str">
        <f>[22]ΑΘΛΗΤΡΙΩΝ!D29</f>
        <v>ΣΕΓΑΣ</v>
      </c>
      <c r="G231" s="48" t="str">
        <f>[22]ΑΘΛΗΤΡΙΩΝ!E29</f>
        <v>ΣΚΑ ΔΡΑΜΑΣ</v>
      </c>
      <c r="H231" s="13" t="s">
        <v>221</v>
      </c>
    </row>
    <row r="232" spans="1:8" ht="15" customHeight="1" x14ac:dyDescent="0.2">
      <c r="A232" s="24"/>
      <c r="B232" s="24"/>
      <c r="C232" s="24">
        <v>31</v>
      </c>
      <c r="D232" s="21" t="str">
        <f>[18]ΑΘΛΗΤΡΙΩΝ!B24</f>
        <v>ΜΑΡΙΝΙΔΟΥ ΦΩΤΕΙΝΗ</v>
      </c>
      <c r="E232" s="14">
        <f>[18]ΑΘΛΗΤΡΙΩΝ!C24</f>
        <v>2010</v>
      </c>
      <c r="F232" s="27">
        <f>[18]ΑΘΛΗΤΡΙΩΝ!D24</f>
        <v>397078</v>
      </c>
      <c r="G232" s="48" t="str">
        <f>[18]ΑΘΛΗΤΡΙΩΝ!E24</f>
        <v>ΔΡΟΜΕΑΣ ΘΡΑΚΗΣ</v>
      </c>
      <c r="H232" s="13" t="s">
        <v>212</v>
      </c>
    </row>
    <row r="233" spans="1:8" ht="15" customHeight="1" x14ac:dyDescent="0.2">
      <c r="A233" s="24"/>
      <c r="B233" s="24"/>
      <c r="C233" s="24">
        <v>32</v>
      </c>
      <c r="D233" s="21" t="str">
        <f>[18]ΑΘΛΗΤΡΙΩΝ!B13</f>
        <v>ΛΑΖΑΡΙΔΟΥ ΒΑΓΙΑ</v>
      </c>
      <c r="E233" s="14">
        <f>[18]ΑΘΛΗΤΡΙΩΝ!C13</f>
        <v>2011</v>
      </c>
      <c r="F233" s="27">
        <f>[18]ΑΘΛΗΤΡΙΩΝ!D13</f>
        <v>251</v>
      </c>
      <c r="G233" s="48" t="str">
        <f>[18]ΑΘΛΗΤΡΙΩΝ!E13</f>
        <v>ΔΡΟΜΕΑΣ ΘΡΑΚΗΣ</v>
      </c>
      <c r="H233" s="13" t="s">
        <v>211</v>
      </c>
    </row>
    <row r="234" spans="1:8" ht="15" customHeight="1" x14ac:dyDescent="0.2">
      <c r="A234" s="24"/>
      <c r="B234" s="24"/>
      <c r="C234" s="24">
        <v>33</v>
      </c>
      <c r="D234" s="9" t="str">
        <f>[12]ΑΘΛΗΤΡΙΩΝ!B20</f>
        <v>ΑΝΑΓΝΩΣΤΟΥ ΜΑΡΙΑΝΘΗ</v>
      </c>
      <c r="E234" s="10">
        <f>[12]ΑΘΛΗΤΡΙΩΝ!C20</f>
        <v>2011</v>
      </c>
      <c r="F234" s="9" t="str">
        <f>[12]ΑΘΛΗΤΡΙΩΝ!D20</f>
        <v>Χ.Δ.</v>
      </c>
      <c r="G234" s="49" t="str">
        <f>[12]ΑΘΛΗΤΡΙΩΝ!E20</f>
        <v>Μ.Γ.Σ ΕΘΝΙΚΟΣ ΑΛΕΞ/ΠΟΛΗΣ</v>
      </c>
      <c r="H234" s="13" t="s">
        <v>199</v>
      </c>
    </row>
    <row r="235" spans="1:8" ht="15" customHeight="1" x14ac:dyDescent="0.2">
      <c r="A235" s="24"/>
      <c r="B235" s="24"/>
      <c r="C235" s="24">
        <v>34</v>
      </c>
      <c r="D235" s="21" t="str">
        <f>[22]ΑΘΛΗΤΡΙΩΝ!B22</f>
        <v>ΒΟΥΚΕΛΑΤΟΥ ΑΥΓΗ</v>
      </c>
      <c r="E235" s="14">
        <f>[22]ΑΘΛΗΤΡΙΩΝ!C22</f>
        <v>2010</v>
      </c>
      <c r="F235" s="27">
        <f>[22]ΑΘΛΗΤΡΙΩΝ!D22</f>
        <v>397431</v>
      </c>
      <c r="G235" s="48" t="str">
        <f>[22]ΑΘΛΗΤΡΙΩΝ!E22</f>
        <v>ΣΚΑ ΔΡΑΜΑΣ</v>
      </c>
      <c r="H235" s="13" t="s">
        <v>219</v>
      </c>
    </row>
    <row r="236" spans="1:8" ht="15" customHeight="1" x14ac:dyDescent="0.2">
      <c r="A236" s="24"/>
      <c r="B236" s="24"/>
      <c r="C236" s="24">
        <v>35</v>
      </c>
      <c r="D236" s="9" t="str">
        <f>[12]ΑΘΛΗΤΡΙΩΝ!B21</f>
        <v>ΤΕΛΟΥΔΗ ΑΝΑΣΤΑΣΙΑ</v>
      </c>
      <c r="E236" s="10">
        <f>[12]ΑΘΛΗΤΡΙΩΝ!C21</f>
        <v>2011</v>
      </c>
      <c r="F236" s="9" t="str">
        <f>[12]ΑΘΛΗΤΡΙΩΝ!D21</f>
        <v>Χ.Δ.</v>
      </c>
      <c r="G236" s="49" t="str">
        <f>[12]ΑΘΛΗΤΡΙΩΝ!E21</f>
        <v>Μ.Γ.Σ ΕΘΝΙΚΟΣ ΑΛΕΞ/ΠΟΛΗΣ</v>
      </c>
      <c r="H236" s="13" t="s">
        <v>200</v>
      </c>
    </row>
    <row r="237" spans="1:8" ht="15" customHeight="1" x14ac:dyDescent="0.2">
      <c r="A237" s="24"/>
      <c r="B237" s="24"/>
      <c r="C237" s="24">
        <v>36</v>
      </c>
      <c r="D237" s="21" t="str">
        <f>[22]ΑΘΛΗΤΡΙΩΝ!B30</f>
        <v>ΔΙΚΜΑΝΗ ΧΑΡΑ</v>
      </c>
      <c r="E237" s="14">
        <f>[22]ΑΘΛΗΤΡΙΩΝ!C30</f>
        <v>2011</v>
      </c>
      <c r="F237" s="27" t="str">
        <f>[22]ΑΘΛΗΤΡΙΩΝ!D30</f>
        <v>ΣΕΓΑΣ</v>
      </c>
      <c r="G237" s="48" t="str">
        <f>[22]ΑΘΛΗΤΡΙΩΝ!E30</f>
        <v>ΣΚΑ ΔΡΑΜΑΣ</v>
      </c>
      <c r="H237" s="13" t="s">
        <v>222</v>
      </c>
    </row>
    <row r="238" spans="1:8" ht="15" customHeight="1" x14ac:dyDescent="0.2">
      <c r="A238" s="24"/>
      <c r="B238" s="24"/>
      <c r="C238" s="24">
        <v>37</v>
      </c>
      <c r="D238" s="9" t="s">
        <v>103</v>
      </c>
      <c r="E238" s="10">
        <v>2010</v>
      </c>
      <c r="F238" s="9">
        <v>400600</v>
      </c>
      <c r="G238" s="49" t="s">
        <v>27</v>
      </c>
      <c r="H238" s="13" t="s">
        <v>213</v>
      </c>
    </row>
    <row r="239" spans="1:8" s="22" customFormat="1" ht="15" customHeight="1" x14ac:dyDescent="0.2">
      <c r="A239" s="24"/>
      <c r="B239" s="24"/>
      <c r="C239" s="24">
        <v>38</v>
      </c>
      <c r="D239" s="21" t="str">
        <f>[22]ΑΘΛΗΤΡΙΩΝ!B25</f>
        <v>ΙΩΑΝΝΙΔΟΥ ΗΛΙΑΝΑ</v>
      </c>
      <c r="E239" s="14">
        <f>[22]ΑΘΛΗΤΡΙΩΝ!C25</f>
        <v>2011</v>
      </c>
      <c r="F239" s="27">
        <f>[22]ΑΘΛΗΤΡΙΩΝ!D25</f>
        <v>403502</v>
      </c>
      <c r="G239" s="48" t="str">
        <f>[22]ΑΘΛΗΤΡΙΩΝ!E25</f>
        <v>ΣΚΑ ΔΡΑΜΑΣ</v>
      </c>
      <c r="H239" s="13" t="s">
        <v>220</v>
      </c>
    </row>
    <row r="240" spans="1:8" s="22" customFormat="1" ht="15" customHeight="1" x14ac:dyDescent="0.2">
      <c r="A240" s="24"/>
      <c r="B240" s="24"/>
      <c r="C240" s="24">
        <v>39</v>
      </c>
      <c r="D240" s="17" t="s">
        <v>233</v>
      </c>
      <c r="E240" s="16">
        <v>2011</v>
      </c>
      <c r="F240" s="15" t="s">
        <v>8</v>
      </c>
      <c r="G240" s="51" t="s">
        <v>236</v>
      </c>
      <c r="H240" s="13" t="s">
        <v>241</v>
      </c>
    </row>
    <row r="241" spans="1:8" s="22" customFormat="1" ht="15" customHeight="1" x14ac:dyDescent="0.2">
      <c r="A241" s="24"/>
      <c r="B241" s="24"/>
      <c r="C241" s="24">
        <v>40</v>
      </c>
      <c r="D241" s="17" t="s">
        <v>235</v>
      </c>
      <c r="E241" s="16">
        <v>2011</v>
      </c>
      <c r="F241" s="15"/>
      <c r="G241" s="51" t="s">
        <v>237</v>
      </c>
      <c r="H241" s="13" t="s">
        <v>243</v>
      </c>
    </row>
    <row r="242" spans="1:8" s="22" customFormat="1" ht="15" customHeight="1" x14ac:dyDescent="0.2">
      <c r="A242" s="24"/>
      <c r="B242" s="24"/>
      <c r="C242" s="24">
        <v>41</v>
      </c>
      <c r="D242" s="9" t="str">
        <f>[17]ΑΘΛΗΤΡΙΩΝ!B34</f>
        <v>ΚΑΜΠΑΚΤΣΑΛΗ ΕΥΠΡΑΞΙΑ</v>
      </c>
      <c r="E242" s="10">
        <f>[17]ΑΘΛΗΤΡΙΩΝ!C34</f>
        <v>2011</v>
      </c>
      <c r="F242" s="9">
        <f>[17]ΑΘΛΗΤΡΙΩΝ!D34</f>
        <v>404361</v>
      </c>
      <c r="G242" s="49" t="str">
        <f>[17]ΑΘΛΗΤΡΙΩΝ!E34</f>
        <v>ΑΠΟΦΚΑ ΞΑΝΘΗΣ</v>
      </c>
      <c r="H242" s="13" t="s">
        <v>202</v>
      </c>
    </row>
    <row r="243" spans="1:8" s="22" customFormat="1" ht="15" customHeight="1" x14ac:dyDescent="0.2">
      <c r="A243" s="24"/>
      <c r="B243" s="24"/>
      <c r="C243" s="24">
        <v>42</v>
      </c>
      <c r="D243" s="21" t="s">
        <v>107</v>
      </c>
      <c r="E243" s="14">
        <v>2011</v>
      </c>
      <c r="F243" s="27" t="s">
        <v>8</v>
      </c>
      <c r="G243" s="58" t="s">
        <v>58</v>
      </c>
      <c r="H243" s="13" t="s">
        <v>223</v>
      </c>
    </row>
    <row r="244" spans="1:8" s="22" customFormat="1" ht="15" customHeight="1" x14ac:dyDescent="0.2">
      <c r="A244" s="24"/>
      <c r="B244" s="24"/>
      <c r="C244" s="24"/>
      <c r="D244" s="21"/>
      <c r="E244" s="14"/>
      <c r="F244" s="27"/>
      <c r="G244" s="58"/>
      <c r="H244" s="13"/>
    </row>
    <row r="245" spans="1:8" s="45" customFormat="1" ht="15" customHeight="1" x14ac:dyDescent="0.2">
      <c r="A245" s="13"/>
      <c r="B245" s="13"/>
      <c r="C245" s="13"/>
      <c r="D245" s="17"/>
      <c r="E245" s="16"/>
      <c r="F245" s="15"/>
      <c r="G245" s="51"/>
      <c r="H245" s="13"/>
    </row>
    <row r="246" spans="1:8" s="45" customFormat="1" ht="15" customHeight="1" x14ac:dyDescent="0.2">
      <c r="A246" s="23"/>
      <c r="B246" s="23"/>
      <c r="C246" s="23"/>
      <c r="D246" s="17"/>
      <c r="E246" s="16"/>
      <c r="F246" s="15"/>
      <c r="G246" s="51"/>
      <c r="H246" s="13"/>
    </row>
    <row r="247" spans="1:8" s="4" customFormat="1" ht="15" customHeight="1" x14ac:dyDescent="0.2">
      <c r="A247" s="6"/>
      <c r="B247" s="6"/>
      <c r="C247" s="6"/>
      <c r="D247" s="42" t="s">
        <v>54</v>
      </c>
      <c r="E247" s="14"/>
      <c r="F247" s="27"/>
      <c r="G247" s="48"/>
      <c r="H247" s="13"/>
    </row>
    <row r="248" spans="1:8" ht="15" customHeight="1" x14ac:dyDescent="0.2">
      <c r="C248" s="6">
        <v>1</v>
      </c>
      <c r="D248" s="21" t="str">
        <f>[16]ΑΘΛΗΤΡΙΩΝ!B16</f>
        <v>ΧΑΤΖΙΔΟΥ ΜΑΡΙΑ</v>
      </c>
      <c r="E248" s="14">
        <f>[16]ΑΘΛΗΤΡΙΩΝ!C16</f>
        <v>2012</v>
      </c>
      <c r="F248" s="27">
        <f>[16]ΑΘΛΗΤΡΙΩΝ!D16</f>
        <v>123</v>
      </c>
      <c r="G248" s="48" t="str">
        <f>[16]ΑΘΛΗΤΡΙΩΝ!E16</f>
        <v>ΑΠΣ ΔΙΟΜΗΔΗΣ ΞΑΝΘΗΣ</v>
      </c>
      <c r="H248" s="13" t="s">
        <v>289</v>
      </c>
    </row>
    <row r="249" spans="1:8" ht="15" customHeight="1" x14ac:dyDescent="0.2">
      <c r="C249" s="6">
        <v>2</v>
      </c>
      <c r="D249" s="9" t="s">
        <v>117</v>
      </c>
      <c r="E249" s="10">
        <v>2013</v>
      </c>
      <c r="F249" s="9">
        <v>314</v>
      </c>
      <c r="G249" s="49" t="s">
        <v>68</v>
      </c>
      <c r="H249" s="13" t="s">
        <v>290</v>
      </c>
    </row>
    <row r="250" spans="1:8" ht="15" customHeight="1" x14ac:dyDescent="0.2">
      <c r="C250" s="6">
        <v>3</v>
      </c>
      <c r="D250" s="17" t="str">
        <f>[14]ΑΘΛΗΤΡΙΩΝ!B28</f>
        <v>ΝΙΚΟΛΑΡΟΥ ΖΑΦΕΙΡΙΑ</v>
      </c>
      <c r="E250" s="16">
        <f>[14]ΑΘΛΗΤΡΙΩΝ!C28</f>
        <v>2012</v>
      </c>
      <c r="F250" s="15" t="str">
        <f t="shared" ref="F250:F251" si="2">$F$278</f>
        <v>Χ.Δ.</v>
      </c>
      <c r="G250" s="51" t="str">
        <f>[14]ΑΘΛΗΤΡΙΩΝ!E28</f>
        <v>ΠΑΣ ΠΡΩΤΕΑΣ ΑΛΕΞ/ΠΟΛΗΣ</v>
      </c>
      <c r="H250" s="13" t="s">
        <v>307</v>
      </c>
    </row>
    <row r="251" spans="1:8" ht="15" customHeight="1" x14ac:dyDescent="0.2">
      <c r="C251" s="6">
        <v>4</v>
      </c>
      <c r="D251" s="17" t="str">
        <f>[14]ΑΘΛΗΤΡΙΩΝ!B37</f>
        <v>ΠΑΠΑΓΙΑΝΝΑΚΗ ΠΑΝΑΓΙΩΤΑ</v>
      </c>
      <c r="E251" s="16">
        <f>[14]ΑΘΛΗΤΡΙΩΝ!C37</f>
        <v>2013</v>
      </c>
      <c r="F251" s="15" t="str">
        <f t="shared" si="2"/>
        <v>Χ.Δ.</v>
      </c>
      <c r="G251" s="51" t="str">
        <f>[14]ΑΘΛΗΤΡΙΩΝ!E37</f>
        <v>ΠΑΣ ΠΡΩΤΕΑΣ ΑΛΕΞ/ΠΟΛΗΣ</v>
      </c>
      <c r="H251" s="13" t="s">
        <v>313</v>
      </c>
    </row>
    <row r="252" spans="1:8" ht="15" customHeight="1" x14ac:dyDescent="0.2">
      <c r="C252" s="6">
        <v>5</v>
      </c>
      <c r="D252" s="21" t="str">
        <f>[17]ΑΘΛΗΤΡΙΩΝ!B37</f>
        <v>ΣΤΕΦΑΝΟΥ ΑΓΑΠΗ</v>
      </c>
      <c r="E252" s="14">
        <f>[17]ΑΘΛΗΤΡΙΩΝ!C37</f>
        <v>2012</v>
      </c>
      <c r="F252" s="21">
        <f>[17]ΑΘΛΗΤΡΙΩΝ!D37</f>
        <v>59</v>
      </c>
      <c r="G252" s="20" t="str">
        <f>[17]ΑΘΛΗΤΡΙΩΝ!E37</f>
        <v>ΑΠΟΦΚΑ ΞΑΝΘΗΣ</v>
      </c>
      <c r="H252" s="13" t="s">
        <v>284</v>
      </c>
    </row>
    <row r="253" spans="1:8" ht="15" customHeight="1" x14ac:dyDescent="0.2">
      <c r="C253" s="6">
        <v>6</v>
      </c>
      <c r="D253" s="9" t="str">
        <f>[18]ΑΘΛΗΤΡΙΩΝ!B19</f>
        <v>ΤΖΙΑΜΠΑΖΙΔΟΥ ΖΩΗ</v>
      </c>
      <c r="E253" s="10">
        <f>[18]ΑΘΛΗΤΡΙΩΝ!C19</f>
        <v>2012</v>
      </c>
      <c r="F253" s="9">
        <f>[18]ΑΘΛΗΤΡΙΩΝ!D19</f>
        <v>252</v>
      </c>
      <c r="G253" s="49" t="str">
        <f>[18]ΑΘΛΗΤΡΙΩΝ!E19</f>
        <v>ΔΡΟΜΕΑΣ ΘΡΑΚΗΣ</v>
      </c>
      <c r="H253" s="13" t="s">
        <v>294</v>
      </c>
    </row>
    <row r="254" spans="1:8" ht="15" customHeight="1" x14ac:dyDescent="0.2">
      <c r="C254" s="6">
        <v>7</v>
      </c>
      <c r="D254" s="17" t="str">
        <f>[13]ΑΘΛΗΤΡΙΩΝ!B26</f>
        <v>ΝΤΟΓΚΑ ΟΛΓΑ</v>
      </c>
      <c r="E254" s="16">
        <f>[13]ΑΘΛΗΤΡΙΩΝ!C26</f>
        <v>2012</v>
      </c>
      <c r="F254" s="15" t="str">
        <f>[13]ΑΘΛΗΤΡΙΩΝ!D26</f>
        <v>Δ.Υ</v>
      </c>
      <c r="G254" s="51" t="str">
        <f>[13]ΑΘΛΗΤΡΙΩΝ!E26</f>
        <v xml:space="preserve">ΜΠΣ ΟΛΥΜΠΙΑΔΑ </v>
      </c>
      <c r="H254" s="13" t="s">
        <v>303</v>
      </c>
    </row>
    <row r="255" spans="1:8" ht="15" customHeight="1" x14ac:dyDescent="0.2">
      <c r="C255" s="6">
        <v>8</v>
      </c>
      <c r="D255" s="21" t="str">
        <f>[16]ΑΘΛΗΤΡΙΩΝ!B15</f>
        <v>ΔΕΜΕΤΟΥ ΕΛΠΙΔΑ</v>
      </c>
      <c r="E255" s="14">
        <f>[16]ΑΘΛΗΤΡΙΩΝ!C15</f>
        <v>2012</v>
      </c>
      <c r="F255" s="27">
        <f>[16]ΑΘΛΗΤΡΙΩΝ!D15</f>
        <v>257</v>
      </c>
      <c r="G255" s="48" t="str">
        <f>[16]ΑΘΛΗΤΡΙΩΝ!E15</f>
        <v>ΑΠΣ ΔΙΟΜΗΔΗΣ ΞΑΝΘΗΣ</v>
      </c>
      <c r="H255" s="13" t="s">
        <v>288</v>
      </c>
    </row>
    <row r="256" spans="1:8" ht="15" customHeight="1" x14ac:dyDescent="0.2">
      <c r="C256" s="6">
        <v>9</v>
      </c>
      <c r="D256" s="9" t="s">
        <v>119</v>
      </c>
      <c r="E256" s="10">
        <v>2012</v>
      </c>
      <c r="F256" s="9">
        <v>325</v>
      </c>
      <c r="G256" s="49" t="s">
        <v>68</v>
      </c>
      <c r="H256" s="13" t="s">
        <v>292</v>
      </c>
    </row>
    <row r="257" spans="1:8" ht="15" customHeight="1" x14ac:dyDescent="0.2">
      <c r="C257" s="6">
        <v>10</v>
      </c>
      <c r="D257" s="21" t="str">
        <f>[12]ΑΘΛΗΤΡΙΩΝ!B22</f>
        <v>ΔΑΣΤΕΡΙΔΟΥ ΓΕΩΡΓΙΑ</v>
      </c>
      <c r="E257" s="14">
        <f>[12]ΑΘΛΗΤΡΙΩΝ!C22</f>
        <v>2013</v>
      </c>
      <c r="F257" s="27" t="str">
        <f>[12]ΑΘΛΗΤΡΙΩΝ!D22</f>
        <v>Χ.Δ.</v>
      </c>
      <c r="G257" s="48" t="str">
        <f>[12]ΑΘΛΗΤΡΙΩΝ!E22</f>
        <v>Μ.Γ.Σ ΕΘΝΙΚΟΣ ΑΛΕΞ/ΠΟΛΗΣ</v>
      </c>
      <c r="H257" s="13" t="s">
        <v>279</v>
      </c>
    </row>
    <row r="258" spans="1:8" ht="15" customHeight="1" x14ac:dyDescent="0.2">
      <c r="C258" s="6">
        <v>11</v>
      </c>
      <c r="D258" s="17" t="s">
        <v>108</v>
      </c>
      <c r="E258" s="16">
        <v>2013</v>
      </c>
      <c r="F258" s="15">
        <v>414</v>
      </c>
      <c r="G258" s="51" t="s">
        <v>58</v>
      </c>
      <c r="H258" s="13" t="s">
        <v>305</v>
      </c>
    </row>
    <row r="259" spans="1:8" ht="15" customHeight="1" x14ac:dyDescent="0.2">
      <c r="C259" s="6">
        <v>12</v>
      </c>
      <c r="D259" s="9" t="str">
        <f>[18]ΑΘΛΗΤΡΙΩΝ!B22</f>
        <v>ΜΥΛΩΝΑ ΧΡΙΣΤΙΝΑ</v>
      </c>
      <c r="E259" s="10">
        <f>[18]ΑΘΛΗΤΡΙΩΝ!C22</f>
        <v>2013</v>
      </c>
      <c r="F259" s="9" t="str">
        <f>[18]ΑΘΛΗΤΡΙΩΝ!D22</f>
        <v>ΑΝΕΥ</v>
      </c>
      <c r="G259" s="49" t="str">
        <f>[18]ΑΘΛΗΤΡΙΩΝ!E22</f>
        <v>ΔΡΟΜΕΑΣ ΘΡΑΚΗΣ</v>
      </c>
      <c r="H259" s="13" t="s">
        <v>296</v>
      </c>
    </row>
    <row r="260" spans="1:8" ht="15" customHeight="1" x14ac:dyDescent="0.2">
      <c r="A260" s="23"/>
      <c r="B260" s="23"/>
      <c r="C260" s="6">
        <v>13</v>
      </c>
      <c r="D260" s="13" t="s">
        <v>276</v>
      </c>
      <c r="E260" s="37">
        <v>2013</v>
      </c>
      <c r="F260" s="13" t="str">
        <f t="shared" ref="F260:F262" si="3">$F$278</f>
        <v>Χ.Δ.</v>
      </c>
      <c r="G260" s="54" t="s">
        <v>236</v>
      </c>
      <c r="H260" s="13" t="s">
        <v>319</v>
      </c>
    </row>
    <row r="261" spans="1:8" ht="15" customHeight="1" x14ac:dyDescent="0.2">
      <c r="A261" s="23"/>
      <c r="B261" s="23"/>
      <c r="C261" s="6">
        <v>14</v>
      </c>
      <c r="D261" s="13" t="s">
        <v>274</v>
      </c>
      <c r="E261" s="37">
        <v>2013</v>
      </c>
      <c r="F261" s="13" t="str">
        <f t="shared" si="3"/>
        <v>Χ.Δ.</v>
      </c>
      <c r="G261" s="54" t="s">
        <v>90</v>
      </c>
      <c r="H261" s="13" t="s">
        <v>317</v>
      </c>
    </row>
    <row r="262" spans="1:8" ht="15" customHeight="1" x14ac:dyDescent="0.2">
      <c r="A262" s="23"/>
      <c r="B262" s="23"/>
      <c r="C262" s="6">
        <v>15</v>
      </c>
      <c r="D262" s="13" t="s">
        <v>278</v>
      </c>
      <c r="E262" s="37">
        <v>2012</v>
      </c>
      <c r="F262" s="13" t="str">
        <f t="shared" si="3"/>
        <v>Χ.Δ.</v>
      </c>
      <c r="G262" s="54" t="s">
        <v>237</v>
      </c>
      <c r="H262" s="13" t="s">
        <v>317</v>
      </c>
    </row>
    <row r="263" spans="1:8" ht="15" customHeight="1" x14ac:dyDescent="0.2">
      <c r="C263" s="6">
        <v>16</v>
      </c>
      <c r="D263" s="9" t="str">
        <f>[12]ΑΘΛΗΤΡΙΩΝ!B25</f>
        <v>ΓΚΑΡΑ ΑΝΝΑ</v>
      </c>
      <c r="E263" s="10">
        <f>[12]ΑΘΛΗΤΡΙΩΝ!C25</f>
        <v>2013</v>
      </c>
      <c r="F263" s="9" t="str">
        <f>[12]ΑΘΛΗΤΡΙΩΝ!D25</f>
        <v>Χ.Δ.</v>
      </c>
      <c r="G263" s="49" t="str">
        <f>[12]ΑΘΛΗΤΡΙΩΝ!E25</f>
        <v>Μ.Γ.Σ ΕΘΝΙΚΟΣ ΑΛΕΞ/ΠΟΛΗΣ</v>
      </c>
      <c r="H263" s="13" t="s">
        <v>282</v>
      </c>
    </row>
    <row r="264" spans="1:8" ht="15" customHeight="1" x14ac:dyDescent="0.2">
      <c r="C264" s="6">
        <v>17</v>
      </c>
      <c r="D264" s="17" t="str">
        <f>[13]ΑΘΛΗΤΡΙΩΝ!B28</f>
        <v>ΣΕΡΑΦΙΜΙΔΗ ΕΥΑΓΓΕΛΙΑ</v>
      </c>
      <c r="E264" s="16">
        <f>[13]ΑΘΛΗΤΡΙΩΝ!C28</f>
        <v>2012</v>
      </c>
      <c r="F264" s="15" t="str">
        <f>[13]ΑΘΛΗΤΡΙΩΝ!D28</f>
        <v>Δ.Υ</v>
      </c>
      <c r="G264" s="51" t="str">
        <f>[13]ΑΘΛΗΤΡΙΩΝ!E28</f>
        <v xml:space="preserve">ΜΠΣ ΟΛΥΜΠΙΑΔΑ </v>
      </c>
      <c r="H264" s="13" t="s">
        <v>304</v>
      </c>
    </row>
    <row r="265" spans="1:8" ht="15" customHeight="1" x14ac:dyDescent="0.2">
      <c r="C265" s="6">
        <v>18</v>
      </c>
      <c r="D265" s="17" t="str">
        <f>[14]ΑΘΛΗΤΡΙΩΝ!B38</f>
        <v>ΓΛΗΝΙΑ ΑΝΝΑ</v>
      </c>
      <c r="E265" s="16">
        <f>[14]ΑΘΛΗΤΡΙΩΝ!C38</f>
        <v>2013</v>
      </c>
      <c r="F265" s="15" t="str">
        <f>$F$278</f>
        <v>Χ.Δ.</v>
      </c>
      <c r="G265" s="51" t="str">
        <f>[14]ΑΘΛΗΤΡΙΩΝ!E38</f>
        <v>ΠΑΣ ΠΡΩΤΕΑΣ ΑΛΕΞ/ΠΟΛΗΣ</v>
      </c>
      <c r="H265" s="13" t="s">
        <v>314</v>
      </c>
    </row>
    <row r="266" spans="1:8" ht="15" customHeight="1" x14ac:dyDescent="0.2">
      <c r="C266" s="6">
        <v>19</v>
      </c>
      <c r="D266" s="9" t="str">
        <f>[19]ΑΘΛΗΤΡΙΩΝ!B25</f>
        <v>ΑΜΕΡΙΚΑΝΟΥ ΜΕΛΙΣΣΙΝΗ</v>
      </c>
      <c r="E266" s="10">
        <f>[19]ΑΘΛΗΤΡΙΩΝ!C25</f>
        <v>2012</v>
      </c>
      <c r="F266" s="9" t="str">
        <f>[19]ΑΘΛΗΤΡΙΩΝ!D25</f>
        <v>Δ.Υ</v>
      </c>
      <c r="G266" s="49" t="str">
        <f>[19]ΑΘΛΗΤΡΙΩΝ!E25</f>
        <v>ΜΠΣ ΟΛΥΜΠΙΑΔΑ</v>
      </c>
      <c r="H266" s="13" t="s">
        <v>293</v>
      </c>
    </row>
    <row r="267" spans="1:8" ht="15" customHeight="1" x14ac:dyDescent="0.2">
      <c r="C267" s="6">
        <v>20</v>
      </c>
      <c r="D267" s="17" t="str">
        <f>[14]ΑΘΛΗΤΡΙΩΝ!B31</f>
        <v>ΡΑΛΛΗ ΙΩΑΝΝΑ</v>
      </c>
      <c r="E267" s="16">
        <f>[14]ΑΘΛΗΤΡΙΩΝ!C31</f>
        <v>2012</v>
      </c>
      <c r="F267" s="15" t="str">
        <f>$F$278</f>
        <v>Χ.Δ.</v>
      </c>
      <c r="G267" s="51" t="str">
        <f>[14]ΑΘΛΗΤΡΙΩΝ!E31</f>
        <v>ΠΑΣ ΠΡΩΤΕΑΣ ΑΛΕΞ/ΠΟΛΗΣ</v>
      </c>
      <c r="H267" s="13" t="s">
        <v>308</v>
      </c>
    </row>
    <row r="268" spans="1:8" ht="15" customHeight="1" x14ac:dyDescent="0.2">
      <c r="A268" s="23"/>
      <c r="B268" s="23"/>
      <c r="C268" s="6">
        <v>21</v>
      </c>
      <c r="D268" s="13" t="s">
        <v>275</v>
      </c>
      <c r="E268" s="37">
        <v>2013</v>
      </c>
      <c r="F268" s="13" t="str">
        <f>$F$278</f>
        <v>Χ.Δ.</v>
      </c>
      <c r="G268" s="54" t="s">
        <v>236</v>
      </c>
      <c r="H268" s="13" t="s">
        <v>318</v>
      </c>
    </row>
    <row r="269" spans="1:8" ht="15" customHeight="1" x14ac:dyDescent="0.2">
      <c r="C269" s="6">
        <v>22</v>
      </c>
      <c r="D269" s="9" t="str">
        <f>[19]ΑΘΛΗΤΡΙΩΝ!B21</f>
        <v>ΣΤΑΙΚΙΔΗ ΑΝΑΣΤΑΣΙΑ</v>
      </c>
      <c r="E269" s="10">
        <f>[19]ΑΘΛΗΤΡΙΩΝ!C21</f>
        <v>2013</v>
      </c>
      <c r="F269" s="9" t="str">
        <f>[19]ΑΘΛΗΤΡΙΩΝ!D21</f>
        <v>Δ.Υ</v>
      </c>
      <c r="G269" s="49" t="str">
        <f>[19]ΑΘΛΗΤΡΙΩΝ!E21</f>
        <v>ΜΠΣ ΟΛΥΜΠΙΑΔΑ</v>
      </c>
      <c r="H269" s="13" t="s">
        <v>300</v>
      </c>
    </row>
    <row r="270" spans="1:8" ht="15" customHeight="1" x14ac:dyDescent="0.2">
      <c r="C270" s="6">
        <v>23</v>
      </c>
      <c r="D270" s="17" t="s">
        <v>106</v>
      </c>
      <c r="E270" s="16">
        <v>2012</v>
      </c>
      <c r="F270" s="15" t="s">
        <v>8</v>
      </c>
      <c r="G270" s="51" t="s">
        <v>58</v>
      </c>
      <c r="H270" s="13" t="s">
        <v>306</v>
      </c>
    </row>
    <row r="271" spans="1:8" ht="15" customHeight="1" x14ac:dyDescent="0.2">
      <c r="C271" s="6">
        <v>24</v>
      </c>
      <c r="D271" s="17" t="str">
        <f>[14]ΑΘΛΗΤΡΙΩΝ!B36</f>
        <v>ΡΑΛΛΗ ΑΙΚΑΤΕΡΙΝΗ</v>
      </c>
      <c r="E271" s="16">
        <f>[14]ΑΘΛΗΤΡΙΩΝ!C36</f>
        <v>2013</v>
      </c>
      <c r="F271" s="15" t="str">
        <f>$F$278</f>
        <v>Χ.Δ.</v>
      </c>
      <c r="G271" s="51" t="str">
        <f>[14]ΑΘΛΗΤΡΙΩΝ!E36</f>
        <v>ΠΑΣ ΠΡΩΤΕΑΣ ΑΛΕΞ/ΠΟΛΗΣ</v>
      </c>
      <c r="H271" s="13" t="s">
        <v>312</v>
      </c>
    </row>
    <row r="272" spans="1:8" ht="15" customHeight="1" x14ac:dyDescent="0.2">
      <c r="C272" s="6">
        <v>25</v>
      </c>
      <c r="D272" s="21" t="str">
        <f>[12]ΑΘΛΗΤΡΙΩΝ!B23</f>
        <v>ΒΙΒΙΚΙΔΟΥ ΧΡΥΣΟΣΤΟΜΗ</v>
      </c>
      <c r="E272" s="14">
        <f>[12]ΑΘΛΗΤΡΙΩΝ!C23</f>
        <v>2013</v>
      </c>
      <c r="F272" s="27" t="str">
        <f>[12]ΑΘΛΗΤΡΙΩΝ!D23</f>
        <v>Χ.Δ.</v>
      </c>
      <c r="G272" s="48" t="str">
        <f>[12]ΑΘΛΗΤΡΙΩΝ!E23</f>
        <v>Μ.Γ.Σ ΕΘΝΙΚΟΣ ΑΛΕΞ/ΠΟΛΗΣ</v>
      </c>
      <c r="H272" s="13" t="s">
        <v>280</v>
      </c>
    </row>
    <row r="273" spans="1:8" ht="15" customHeight="1" x14ac:dyDescent="0.2">
      <c r="C273" s="6">
        <v>26</v>
      </c>
      <c r="D273" s="17" t="str">
        <f>[14]ΑΘΛΗΤΡΙΩΝ!B35</f>
        <v>ΜΙΝΤΟΓΛΟΥ ΑΝΑΣΤΑΣΙΑ</v>
      </c>
      <c r="E273" s="16">
        <f>[14]ΑΘΛΗΤΡΙΩΝ!C35</f>
        <v>2013</v>
      </c>
      <c r="F273" s="15" t="str">
        <f>$F$278</f>
        <v>Χ.Δ.</v>
      </c>
      <c r="G273" s="51" t="str">
        <f>[14]ΑΘΛΗΤΡΙΩΝ!E35</f>
        <v>ΠΑΣ ΠΡΩΤΕΑΣ ΑΛΕΞ/ΠΟΛΗΣ</v>
      </c>
      <c r="H273" s="13" t="s">
        <v>311</v>
      </c>
    </row>
    <row r="274" spans="1:8" ht="15" customHeight="1" x14ac:dyDescent="0.2">
      <c r="C274" s="6">
        <v>27</v>
      </c>
      <c r="D274" s="9" t="str">
        <f>[18]ΑΘΛΗΤΡΙΩΝ!B20</f>
        <v>ΣΑΒΒΙΔΗ ΧΡΥΣΑΝΘΗ</v>
      </c>
      <c r="E274" s="10">
        <f>[18]ΑΘΛΗΤΡΙΩΝ!C20</f>
        <v>2012</v>
      </c>
      <c r="F274" s="9" t="str">
        <f>[18]ΑΘΛΗΤΡΙΩΝ!D20</f>
        <v>ΑΝΕΥ</v>
      </c>
      <c r="G274" s="49" t="str">
        <f>[18]ΑΘΛΗΤΡΙΩΝ!E20</f>
        <v>ΔΡΟΜΕΑΣ ΘΡΑΚΗΣ</v>
      </c>
      <c r="H274" s="13" t="s">
        <v>295</v>
      </c>
    </row>
    <row r="275" spans="1:8" ht="15" customHeight="1" x14ac:dyDescent="0.2">
      <c r="C275" s="6">
        <v>28</v>
      </c>
      <c r="D275" s="21" t="str">
        <f>[17]ΑΘΛΗΤΡΙΩΝ!B39</f>
        <v>ΣΑΙΛΑΚΗ ΝΕΦΕΛΗ</v>
      </c>
      <c r="E275" s="14">
        <f>[17]ΑΘΛΗΤΡΙΩΝ!C39</f>
        <v>2013</v>
      </c>
      <c r="F275" s="21" t="str">
        <f t="shared" ref="F275:F277" si="4">$F$278</f>
        <v>Χ.Δ.</v>
      </c>
      <c r="G275" s="20" t="str">
        <f>[17]ΑΘΛΗΤΡΙΩΝ!E39</f>
        <v>ΑΠΟΦΚΑ ΞΑΝΘΗΣ</v>
      </c>
      <c r="H275" s="13" t="s">
        <v>285</v>
      </c>
    </row>
    <row r="276" spans="1:8" ht="15" customHeight="1" x14ac:dyDescent="0.2">
      <c r="C276" s="6">
        <v>29</v>
      </c>
      <c r="D276" s="21" t="str">
        <f>[17]ΑΘΛΗΤΡΙΩΝ!B41</f>
        <v>ΣΑΡΚΑΒΟΥ ΕΛΕΝΗ -ΑΝΑΣΤΑΣΙΑ</v>
      </c>
      <c r="E276" s="14">
        <f>[17]ΑΘΛΗΤΡΙΩΝ!C41</f>
        <v>2013</v>
      </c>
      <c r="F276" s="27" t="str">
        <f t="shared" si="4"/>
        <v>Χ.Δ.</v>
      </c>
      <c r="G276" s="48" t="str">
        <f>[17]ΑΘΛΗΤΡΙΩΝ!E41</f>
        <v>ΑΠΟΦΚΑ ΞΑΝΘΗΣ</v>
      </c>
      <c r="H276" s="13" t="s">
        <v>286</v>
      </c>
    </row>
    <row r="277" spans="1:8" ht="15" customHeight="1" x14ac:dyDescent="0.2">
      <c r="C277" s="6">
        <v>30</v>
      </c>
      <c r="D277" s="21" t="str">
        <f>[17]ΑΘΛΗΤΡΙΩΝ!B42</f>
        <v>ΚΑΜΠΑΚΤΣΑΛΗ ΑΙΚΑΤΕΡΙΝΗ</v>
      </c>
      <c r="E277" s="14">
        <f>[17]ΑΘΛΗΤΡΙΩΝ!C42</f>
        <v>2013</v>
      </c>
      <c r="F277" s="27" t="str">
        <f t="shared" si="4"/>
        <v>Χ.Δ.</v>
      </c>
      <c r="G277" s="48" t="str">
        <f>[17]ΑΘΛΗΤΡΙΩΝ!E42</f>
        <v>ΑΠΟΦΚΑ ΞΑΝΘΗΣ</v>
      </c>
      <c r="H277" s="13" t="s">
        <v>287</v>
      </c>
    </row>
    <row r="278" spans="1:8" ht="15" customHeight="1" x14ac:dyDescent="0.2">
      <c r="C278" s="6">
        <v>31</v>
      </c>
      <c r="D278" s="9" t="str">
        <f>[12]ΑΘΛΗΤΡΙΩΝ!B24</f>
        <v>ΣΙΓΡΕΚΗ ΔΗΜΗΤΡΑ</v>
      </c>
      <c r="E278" s="10">
        <f>[12]ΑΘΛΗΤΡΙΩΝ!C24</f>
        <v>2013</v>
      </c>
      <c r="F278" s="9" t="str">
        <f>[12]ΑΘΛΗΤΡΙΩΝ!D24</f>
        <v>Χ.Δ.</v>
      </c>
      <c r="G278" s="49" t="str">
        <f>[12]ΑΘΛΗΤΡΙΩΝ!E24</f>
        <v>Μ.Γ.Σ ΕΘΝΙΚΟΣ ΑΛΕΞ/ΠΟΛΗΣ</v>
      </c>
      <c r="H278" s="13" t="s">
        <v>281</v>
      </c>
    </row>
    <row r="279" spans="1:8" ht="15" customHeight="1" x14ac:dyDescent="0.2">
      <c r="C279" s="6">
        <v>32</v>
      </c>
      <c r="D279" s="9" t="str">
        <f>[19]ΑΘΛΗΤΡΙΩΝ!B18</f>
        <v xml:space="preserve">ΠΑΛΛΗ ΑΝΑΣΤΑΣΙΑ </v>
      </c>
      <c r="E279" s="10">
        <f>[19]ΑΘΛΗΤΡΙΩΝ!C18</f>
        <v>2012</v>
      </c>
      <c r="F279" s="9" t="str">
        <f>[19]ΑΘΛΗΤΡΙΩΝ!D18</f>
        <v>Δ.Υ</v>
      </c>
      <c r="G279" s="49" t="str">
        <f>[19]ΑΘΛΗΤΡΙΩΝ!E18</f>
        <v>ΜΠΣ ΟΛΥΜΠΙΑΔΑ</v>
      </c>
      <c r="H279" s="13" t="s">
        <v>298</v>
      </c>
    </row>
    <row r="280" spans="1:8" ht="15" customHeight="1" x14ac:dyDescent="0.2">
      <c r="C280" s="6">
        <v>33</v>
      </c>
      <c r="D280" s="17" t="str">
        <f>[13]ΑΘΛΗΤΡΙΩΝ!B25</f>
        <v>ΙΩΑΝΝΙΔΗ ΑΦΡΟΔΙΤΗ</v>
      </c>
      <c r="E280" s="16">
        <f>[13]ΑΘΛΗΤΡΙΩΝ!C25</f>
        <v>2012</v>
      </c>
      <c r="F280" s="15" t="str">
        <f>[13]ΑΘΛΗΤΡΙΩΝ!D25</f>
        <v>Δ.Υ</v>
      </c>
      <c r="G280" s="51" t="str">
        <f>[13]ΑΘΛΗΤΡΙΩΝ!E25</f>
        <v xml:space="preserve">ΜΠΣ ΟΛΥΜΠΙΑΔΑ </v>
      </c>
      <c r="H280" s="13" t="s">
        <v>302</v>
      </c>
    </row>
    <row r="281" spans="1:8" ht="15" customHeight="1" x14ac:dyDescent="0.2">
      <c r="C281" s="6">
        <v>34</v>
      </c>
      <c r="D281" s="9" t="s">
        <v>118</v>
      </c>
      <c r="E281" s="10">
        <v>2012</v>
      </c>
      <c r="F281" s="9">
        <v>324</v>
      </c>
      <c r="G281" s="49" t="s">
        <v>68</v>
      </c>
      <c r="H281" s="13" t="s">
        <v>291</v>
      </c>
    </row>
    <row r="282" spans="1:8" ht="15" customHeight="1" x14ac:dyDescent="0.2">
      <c r="C282" s="6">
        <v>35</v>
      </c>
      <c r="D282" s="17" t="str">
        <f>[14]ΑΘΛΗΤΡΙΩΝ!B39</f>
        <v>ΑΛΟΙΜΟΝΟΥ ΑΡΤΕΜΙΣ</v>
      </c>
      <c r="E282" s="16">
        <f>[14]ΑΘΛΗΤΡΙΩΝ!C39</f>
        <v>2013</v>
      </c>
      <c r="F282" s="15" t="str">
        <f>$F$278</f>
        <v>Χ.Δ.</v>
      </c>
      <c r="G282" s="51" t="str">
        <f>[14]ΑΘΛΗΤΡΙΩΝ!E39</f>
        <v>ΠΑΣ ΠΡΩΤΕΑΣ ΑΛΕΞ/ΠΟΛΗΣ</v>
      </c>
      <c r="H282" s="13" t="s">
        <v>315</v>
      </c>
    </row>
    <row r="283" spans="1:8" ht="15" customHeight="1" x14ac:dyDescent="0.2">
      <c r="C283" s="6">
        <v>36</v>
      </c>
      <c r="D283" s="9" t="str">
        <f>[12]ΑΘΛΗΤΡΙΩΝ!B26</f>
        <v>ΣΤΑΦΥΛΑ ΣΟΦΙΑ</v>
      </c>
      <c r="E283" s="10">
        <f>[12]ΑΘΛΗΤΡΙΩΝ!C26</f>
        <v>2013</v>
      </c>
      <c r="F283" s="9" t="str">
        <f>[12]ΑΘΛΗΤΡΙΩΝ!D26</f>
        <v>Χ.Δ.</v>
      </c>
      <c r="G283" s="49" t="str">
        <f>[12]ΑΘΛΗΤΡΙΩΝ!E26</f>
        <v>Μ.Γ.Σ ΕΘΝΙΚΟΣ ΑΛΕΞ/ΠΟΛΗΣ</v>
      </c>
      <c r="H283" s="13" t="s">
        <v>283</v>
      </c>
    </row>
    <row r="284" spans="1:8" ht="15" customHeight="1" x14ac:dyDescent="0.2">
      <c r="C284" s="6">
        <v>37</v>
      </c>
      <c r="D284" s="17" t="str">
        <f>[14]ΑΘΛΗΤΡΙΩΝ!B33</f>
        <v>ΓΡΕΝΔΑ ΜΑΡΙΑ</v>
      </c>
      <c r="E284" s="16">
        <f>[14]ΑΘΛΗΤΡΙΩΝ!C33</f>
        <v>2012</v>
      </c>
      <c r="F284" s="15" t="str">
        <f>$F$278</f>
        <v>Χ.Δ.</v>
      </c>
      <c r="G284" s="51" t="str">
        <f>[14]ΑΘΛΗΤΡΙΩΝ!E33</f>
        <v>ΠΑΣ ΠΡΩΤΕΑΣ ΑΛΕΞ/ΠΟΛΗΣ</v>
      </c>
      <c r="H284" s="13" t="s">
        <v>309</v>
      </c>
    </row>
    <row r="285" spans="1:8" ht="15" customHeight="1" x14ac:dyDescent="0.2">
      <c r="C285" s="6">
        <v>38</v>
      </c>
      <c r="D285" s="9" t="str">
        <f>[19]ΑΘΛΗΤΡΙΩΝ!B14</f>
        <v>ΛΑΙΝΙΔΟΥ ΙΩΑΝΝΑ</v>
      </c>
      <c r="E285" s="10">
        <f>[19]ΑΘΛΗΤΡΙΩΝ!C14</f>
        <v>2013</v>
      </c>
      <c r="F285" s="9" t="str">
        <f>[19]ΑΘΛΗΤΡΙΩΝ!D14</f>
        <v>Δ.Υ</v>
      </c>
      <c r="G285" s="49" t="str">
        <f>[19]ΑΘΛΗΤΡΙΩΝ!E14</f>
        <v>ΜΠΣ ΟΛΥΜΠΙΑΔΑ</v>
      </c>
      <c r="H285" s="13" t="s">
        <v>297</v>
      </c>
    </row>
    <row r="286" spans="1:8" ht="15" customHeight="1" x14ac:dyDescent="0.2">
      <c r="C286" s="6">
        <v>39</v>
      </c>
      <c r="D286" s="17" t="str">
        <f>[14]ΑΘΛΗΤΡΙΩΝ!B34</f>
        <v>ΣΕΙΝΗ ΕΜΜΕΛΙΑ</v>
      </c>
      <c r="E286" s="16">
        <f>[14]ΑΘΛΗΤΡΙΩΝ!C34</f>
        <v>2013</v>
      </c>
      <c r="F286" s="15" t="str">
        <f>$F$278</f>
        <v>Χ.Δ.</v>
      </c>
      <c r="G286" s="51" t="str">
        <f>[14]ΑΘΛΗΤΡΙΩΝ!E34</f>
        <v>ΠΑΣ ΠΡΩΤΕΑΣ ΑΛΕΞ/ΠΟΛΗΣ</v>
      </c>
      <c r="H286" s="13" t="s">
        <v>310</v>
      </c>
    </row>
    <row r="287" spans="1:8" ht="15" customHeight="1" x14ac:dyDescent="0.2">
      <c r="C287" s="6">
        <v>40</v>
      </c>
      <c r="D287" s="9" t="str">
        <f>[19]ΑΘΛΗΤΡΙΩΝ!B20</f>
        <v>ΣΚΟΠΙΑΝΟΥ ΕΛΕΝΑ</v>
      </c>
      <c r="E287" s="10">
        <f>[19]ΑΘΛΗΤΡΙΩΝ!C20</f>
        <v>2012</v>
      </c>
      <c r="F287" s="9" t="str">
        <f>[19]ΑΘΛΗΤΡΙΩΝ!D20</f>
        <v>Δ.Υ</v>
      </c>
      <c r="G287" s="49" t="str">
        <f>[19]ΑΘΛΗΤΡΙΩΝ!E20</f>
        <v>ΜΠΣ ΟΛΥΜΠΙΑΔΑ</v>
      </c>
      <c r="H287" s="13" t="s">
        <v>299</v>
      </c>
    </row>
    <row r="288" spans="1:8" ht="15" customHeight="1" x14ac:dyDescent="0.2">
      <c r="A288" s="23"/>
      <c r="B288" s="23"/>
      <c r="C288" s="6">
        <v>41</v>
      </c>
      <c r="D288" s="13" t="s">
        <v>277</v>
      </c>
      <c r="E288" s="37">
        <v>2012</v>
      </c>
      <c r="F288" s="13" t="str">
        <f>$F$278</f>
        <v>Χ.Δ.</v>
      </c>
      <c r="G288" s="54" t="s">
        <v>236</v>
      </c>
      <c r="H288" s="13" t="s">
        <v>320</v>
      </c>
    </row>
    <row r="289" spans="1:8" ht="15" customHeight="1" x14ac:dyDescent="0.2">
      <c r="C289" s="6">
        <v>42</v>
      </c>
      <c r="D289" s="17" t="str">
        <f>[14]ΑΘΛΗΤΡΙΩΝ!B41</f>
        <v>ΕΛΕΥΘΕΡΙΟΥ ΙΩΑΝΝΑ</v>
      </c>
      <c r="E289" s="16">
        <f>[14]ΑΘΛΗΤΡΙΩΝ!C41</f>
        <v>2013</v>
      </c>
      <c r="F289" s="15" t="str">
        <f>$F$278</f>
        <v>Χ.Δ.</v>
      </c>
      <c r="G289" s="51" t="str">
        <f>[14]ΑΘΛΗΤΡΙΩΝ!E41</f>
        <v>ΠΑΣ ΠΡΩΤΕΑΣ ΑΛΕΞ/ΠΟΛΗΣ</v>
      </c>
      <c r="H289" s="13" t="s">
        <v>316</v>
      </c>
    </row>
    <row r="290" spans="1:8" ht="15" customHeight="1" x14ac:dyDescent="0.2">
      <c r="C290" s="6">
        <v>43</v>
      </c>
      <c r="D290" s="21" t="str">
        <f>[16]ΑΘΛΗΤΡΙΩΝ!B23</f>
        <v>ΒΑΚΑΛΗ ΜΑΡΙΑ</v>
      </c>
      <c r="E290" s="14">
        <f>[16]ΑΘΛΗΤΡΙΩΝ!C23</f>
        <v>2013</v>
      </c>
      <c r="F290" s="27" t="str">
        <f ca="1">$F$290</f>
        <v>Δ.Υ</v>
      </c>
      <c r="G290" s="48" t="str">
        <f>[16]ΑΘΛΗΤΡΙΩΝ!E23</f>
        <v>ΑΠΣ ΔΙΟΜΗΔΗΣ ΞΑΝΘΗΣ</v>
      </c>
      <c r="H290" s="13" t="s">
        <v>301</v>
      </c>
    </row>
    <row r="291" spans="1:8" s="22" customFormat="1" ht="15" customHeight="1" x14ac:dyDescent="0.2">
      <c r="A291" s="6"/>
      <c r="B291" s="6"/>
      <c r="C291" s="6"/>
      <c r="D291" s="21"/>
      <c r="E291" s="14"/>
      <c r="F291" s="27"/>
      <c r="G291" s="48"/>
      <c r="H291" s="13"/>
    </row>
    <row r="292" spans="1:8" s="45" customFormat="1" ht="12.75" x14ac:dyDescent="0.2">
      <c r="A292" s="23"/>
      <c r="B292" s="23"/>
      <c r="C292" s="23"/>
      <c r="D292" s="13"/>
      <c r="E292" s="37"/>
      <c r="F292" s="13"/>
      <c r="G292" s="54"/>
      <c r="H292" s="13"/>
    </row>
    <row r="294" spans="1:8" x14ac:dyDescent="0.2">
      <c r="D294" s="64" t="s">
        <v>399</v>
      </c>
      <c r="E294" s="65"/>
      <c r="F294" s="64"/>
    </row>
  </sheetData>
  <sortState ref="D6:H25">
    <sortCondition ref="H6:H25"/>
  </sortState>
  <mergeCells count="5">
    <mergeCell ref="D1:G1"/>
    <mergeCell ref="F2:F3"/>
    <mergeCell ref="E2:E3"/>
    <mergeCell ref="G2:G3"/>
    <mergeCell ref="D2:D3"/>
  </mergeCells>
  <phoneticPr fontId="0" type="noConversion"/>
  <printOptions horizontalCentered="1"/>
  <pageMargins left="0.25" right="0.25" top="0.75" bottom="0.75" header="0.3" footer="0.3"/>
  <pageSetup paperSize="9" scale="9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ΑΘΛΗΤΩΝ</vt:lpstr>
      <vt:lpstr>Φύλλο1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ΑΝΔΡΕΑΣ</dc:creator>
  <cp:lastModifiedBy>Stavros Zorbas</cp:lastModifiedBy>
  <cp:lastPrinted>2022-02-01T18:54:42Z</cp:lastPrinted>
  <dcterms:created xsi:type="dcterms:W3CDTF">2012-04-09T10:10:43Z</dcterms:created>
  <dcterms:modified xsi:type="dcterms:W3CDTF">2023-01-30T07:03:54Z</dcterms:modified>
</cp:coreProperties>
</file>